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Sylvie\PLF 2025\OUTILS\"/>
    </mc:Choice>
  </mc:AlternateContent>
  <xr:revisionPtr revIDLastSave="0" documentId="13_ncr:1_{BB008C8D-4D86-49B8-8D78-A3C8D0F8FD1E}" xr6:coauthVersionLast="47" xr6:coauthVersionMax="47" xr10:uidLastSave="{00000000-0000-0000-0000-000000000000}"/>
  <bookViews>
    <workbookView xWindow="-120" yWindow="-120" windowWidth="29040" windowHeight="15720" activeTab="2" xr2:uid="{A50A3CF2-2FCC-4C73-83F2-ED03A243D405}"/>
  </bookViews>
  <sheets>
    <sheet name="FREC" sheetId="2" r:id="rId1"/>
    <sheet name="FDEP" sheetId="1" r:id="rId2"/>
    <sheet name="INV" sheetId="3" r:id="rId3"/>
  </sheets>
  <externalReferences>
    <externalReference r:id="rId4"/>
  </externalReferences>
  <definedNames>
    <definedName name="Année" localSheetId="0">#REF!</definedName>
    <definedName name="Année" localSheetId="2">#REF!</definedName>
    <definedName name="Année">FDEP!#REF!</definedName>
    <definedName name="Année_Départ" localSheetId="0">#REF!</definedName>
    <definedName name="Année_Départ" localSheetId="2">#REF!</definedName>
    <definedName name="Année_Départ">FDEP!$J$7</definedName>
    <definedName name="Année_Dette">#REF!</definedName>
    <definedName name="Année_Pro_5">#REF!</definedName>
    <definedName name="BP">#REF!</definedName>
    <definedName name="CA">#REF!</definedName>
    <definedName name="Dép_fonc">FDEP!$B$1:$T$77</definedName>
    <definedName name="_xlnm.Print_Titles" localSheetId="1">FDEP!$6:$7</definedName>
    <definedName name="INVESTISSEMENT">INV!$A$1:$Z$60</definedName>
    <definedName name="Rec_fonct">FREC!$A$1:$T$65</definedName>
    <definedName name="_xlnm.Print_Area" localSheetId="1">FDEP!$A$1:$T$75</definedName>
    <definedName name="_xlnm.Print_Area" localSheetId="0">FREC!$A$1:$T$68</definedName>
    <definedName name="_xlnm.Print_Area" localSheetId="2">INV!$A$1:$Z$62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6" i="3" l="1"/>
  <c r="AB56" i="3"/>
  <c r="R7" i="1"/>
  <c r="P7" i="1"/>
  <c r="V7" i="1" s="1"/>
  <c r="N7" i="1"/>
  <c r="T6" i="1" s="1"/>
  <c r="L7" i="1"/>
  <c r="J7" i="1"/>
  <c r="H7" i="1"/>
  <c r="Q7" i="2"/>
  <c r="O7" i="2"/>
  <c r="V6" i="2" s="1"/>
  <c r="M7" i="2"/>
  <c r="T7" i="2" s="1"/>
  <c r="K7" i="2"/>
  <c r="I7" i="2"/>
  <c r="G7" i="2"/>
  <c r="Q64" i="2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41" i="3"/>
  <c r="AB37" i="3"/>
  <c r="AB36" i="3"/>
  <c r="AB35" i="3"/>
  <c r="AB34" i="3"/>
  <c r="AB32" i="3"/>
  <c r="Z35" i="3"/>
  <c r="Z36" i="3"/>
  <c r="Z37" i="3"/>
  <c r="Z34" i="3"/>
  <c r="Z32" i="3"/>
  <c r="AB22" i="3"/>
  <c r="AB21" i="3"/>
  <c r="AB20" i="3"/>
  <c r="AB17" i="3"/>
  <c r="AB15" i="3"/>
  <c r="AB14" i="3"/>
  <c r="AB13" i="3"/>
  <c r="AB12" i="3"/>
  <c r="Z17" i="3"/>
  <c r="Z16" i="3"/>
  <c r="Z15" i="3"/>
  <c r="Z14" i="3"/>
  <c r="Z13" i="3"/>
  <c r="Z12" i="3"/>
  <c r="Z10" i="3"/>
  <c r="AB24" i="3"/>
  <c r="AB10" i="3"/>
  <c r="V74" i="1"/>
  <c r="T74" i="1"/>
  <c r="V50" i="1"/>
  <c r="V51" i="1"/>
  <c r="V52" i="1"/>
  <c r="V53" i="1"/>
  <c r="V54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49" i="1"/>
  <c r="T50" i="1"/>
  <c r="T51" i="1"/>
  <c r="T52" i="1"/>
  <c r="T53" i="1"/>
  <c r="T54" i="1"/>
  <c r="T55" i="1"/>
  <c r="T40" i="1"/>
  <c r="T41" i="1"/>
  <c r="T42" i="1"/>
  <c r="T43" i="1"/>
  <c r="T44" i="1"/>
  <c r="T45" i="1"/>
  <c r="T46" i="1"/>
  <c r="T49" i="1"/>
  <c r="V39" i="1"/>
  <c r="V48" i="1"/>
  <c r="T48" i="1"/>
  <c r="T39" i="1"/>
  <c r="V38" i="1"/>
  <c r="T38" i="1"/>
  <c r="T17" i="1"/>
  <c r="V12" i="1"/>
  <c r="T12" i="1"/>
  <c r="E7" i="2"/>
  <c r="T12" i="2"/>
  <c r="B5" i="1"/>
  <c r="A5" i="3"/>
  <c r="T60" i="3"/>
  <c r="O60" i="3"/>
  <c r="X55" i="3"/>
  <c r="X49" i="3"/>
  <c r="X48" i="3"/>
  <c r="X47" i="3"/>
  <c r="X46" i="3"/>
  <c r="AA44" i="3"/>
  <c r="X44" i="3"/>
  <c r="X43" i="3"/>
  <c r="X42" i="3"/>
  <c r="V41" i="3"/>
  <c r="X41" i="3" s="1"/>
  <c r="V39" i="3"/>
  <c r="V57" i="3" s="1"/>
  <c r="T39" i="3"/>
  <c r="T57" i="3" s="1"/>
  <c r="O39" i="3"/>
  <c r="I39" i="3"/>
  <c r="I57" i="3" s="1"/>
  <c r="X37" i="3"/>
  <c r="X36" i="3"/>
  <c r="X35" i="3"/>
  <c r="X34" i="3"/>
  <c r="A34" i="3"/>
  <c r="X32" i="3"/>
  <c r="Q60" i="3"/>
  <c r="M39" i="3"/>
  <c r="Z39" i="3" s="1"/>
  <c r="K39" i="3"/>
  <c r="K57" i="3" s="1"/>
  <c r="I60" i="3"/>
  <c r="G60" i="3"/>
  <c r="E60" i="3"/>
  <c r="Z24" i="3"/>
  <c r="X24" i="3"/>
  <c r="Z22" i="3"/>
  <c r="X22" i="3"/>
  <c r="Z21" i="3"/>
  <c r="X21" i="3"/>
  <c r="Z20" i="3"/>
  <c r="X20" i="3"/>
  <c r="T19" i="3"/>
  <c r="T23" i="3" s="1"/>
  <c r="Q19" i="3"/>
  <c r="Q23" i="3" s="1"/>
  <c r="M19" i="3"/>
  <c r="M23" i="3" s="1"/>
  <c r="K19" i="3"/>
  <c r="K23" i="3" s="1"/>
  <c r="I19" i="3"/>
  <c r="I23" i="3" s="1"/>
  <c r="G19" i="3"/>
  <c r="G23" i="3" s="1"/>
  <c r="E19" i="3"/>
  <c r="X17" i="3"/>
  <c r="O19" i="3"/>
  <c r="AB16" i="3"/>
  <c r="X15" i="3"/>
  <c r="V14" i="3"/>
  <c r="T14" i="3"/>
  <c r="X14" i="3" s="1"/>
  <c r="X13" i="3"/>
  <c r="X12" i="3"/>
  <c r="A12" i="3"/>
  <c r="V10" i="3"/>
  <c r="V60" i="3" s="1"/>
  <c r="V62" i="3" s="1"/>
  <c r="AB7" i="3"/>
  <c r="Z7" i="3"/>
  <c r="V7" i="3"/>
  <c r="X7" i="3" s="1"/>
  <c r="E7" i="3"/>
  <c r="G7" i="3" s="1"/>
  <c r="I7" i="3" s="1"/>
  <c r="K7" i="3" s="1"/>
  <c r="AB6" i="3"/>
  <c r="Z6" i="3"/>
  <c r="O64" i="2"/>
  <c r="M64" i="2"/>
  <c r="K64" i="2"/>
  <c r="I64" i="2"/>
  <c r="G64" i="2"/>
  <c r="E64" i="2"/>
  <c r="T6" i="2"/>
  <c r="T10" i="2"/>
  <c r="V10" i="2"/>
  <c r="V12" i="2"/>
  <c r="A13" i="2"/>
  <c r="T13" i="2"/>
  <c r="V13" i="2"/>
  <c r="T14" i="2"/>
  <c r="V14" i="2"/>
  <c r="T15" i="2"/>
  <c r="E16" i="2"/>
  <c r="E59" i="2" s="1"/>
  <c r="G16" i="2"/>
  <c r="G59" i="2" s="1"/>
  <c r="I16" i="2"/>
  <c r="I59" i="2" s="1"/>
  <c r="K16" i="2"/>
  <c r="K59" i="2" s="1"/>
  <c r="M16" i="2"/>
  <c r="T16" i="2" s="1"/>
  <c r="O16" i="2"/>
  <c r="V16" i="2" s="1"/>
  <c r="Q16" i="2"/>
  <c r="Q59" i="2" s="1"/>
  <c r="T17" i="2"/>
  <c r="V17" i="2" a="1"/>
  <c r="V17" i="2" s="1"/>
  <c r="V18" i="2"/>
  <c r="V19" i="2"/>
  <c r="V20" i="2"/>
  <c r="V21" i="2"/>
  <c r="T22" i="2"/>
  <c r="V22" i="2"/>
  <c r="V23" i="2"/>
  <c r="V24" i="2"/>
  <c r="T26" i="2"/>
  <c r="V26" i="2"/>
  <c r="T27" i="2"/>
  <c r="V27" i="2"/>
  <c r="T28" i="2"/>
  <c r="V28" i="2"/>
  <c r="T29" i="2"/>
  <c r="V29" i="2"/>
  <c r="T30" i="2"/>
  <c r="V30" i="2"/>
  <c r="T31" i="2"/>
  <c r="V31" i="2"/>
  <c r="T32" i="2"/>
  <c r="V32" i="2"/>
  <c r="T33" i="2"/>
  <c r="V33" i="2"/>
  <c r="T34" i="2"/>
  <c r="V34" i="2"/>
  <c r="T35" i="2"/>
  <c r="V35" i="2"/>
  <c r="T36" i="2"/>
  <c r="V36" i="2"/>
  <c r="T37" i="2"/>
  <c r="V37" i="2"/>
  <c r="T39" i="2"/>
  <c r="V39" i="2"/>
  <c r="T40" i="2"/>
  <c r="V40" i="2"/>
  <c r="T41" i="2"/>
  <c r="V41" i="2"/>
  <c r="T42" i="2"/>
  <c r="V42" i="2"/>
  <c r="T43" i="2"/>
  <c r="V43" i="2"/>
  <c r="T44" i="2"/>
  <c r="V44" i="2"/>
  <c r="T45" i="2"/>
  <c r="V45" i="2"/>
  <c r="T46" i="2"/>
  <c r="V46" i="2"/>
  <c r="T47" i="2"/>
  <c r="V47" i="2"/>
  <c r="T48" i="2"/>
  <c r="V48" i="2"/>
  <c r="T49" i="2"/>
  <c r="V49" i="2"/>
  <c r="V50" i="2"/>
  <c r="T51" i="2"/>
  <c r="V51" i="2"/>
  <c r="T53" i="2"/>
  <c r="V53" i="2"/>
  <c r="T54" i="2"/>
  <c r="V54" i="2"/>
  <c r="A57" i="2"/>
  <c r="T57" i="2"/>
  <c r="V57" i="2"/>
  <c r="M59" i="2"/>
  <c r="T59" i="2" s="1"/>
  <c r="T60" i="2"/>
  <c r="V60" i="2"/>
  <c r="V15" i="1"/>
  <c r="V14" i="1"/>
  <c r="V13" i="1"/>
  <c r="T72" i="1"/>
  <c r="T71" i="1"/>
  <c r="T70" i="1"/>
  <c r="T69" i="1"/>
  <c r="T68" i="1"/>
  <c r="T66" i="1"/>
  <c r="T65" i="1"/>
  <c r="T64" i="1"/>
  <c r="T63" i="1"/>
  <c r="T62" i="1"/>
  <c r="T61" i="1"/>
  <c r="T60" i="1"/>
  <c r="T59" i="1"/>
  <c r="T58" i="1"/>
  <c r="T57" i="1"/>
  <c r="T56" i="1"/>
  <c r="R55" i="1"/>
  <c r="L55" i="1"/>
  <c r="P55" i="1"/>
  <c r="V55" i="1" s="1"/>
  <c r="J55" i="1"/>
  <c r="H55" i="1"/>
  <c r="F55" i="1"/>
  <c r="B48" i="1"/>
  <c r="V46" i="1"/>
  <c r="V45" i="1"/>
  <c r="V44" i="1"/>
  <c r="V43" i="1"/>
  <c r="V42" i="1"/>
  <c r="V41" i="1"/>
  <c r="V40" i="1"/>
  <c r="V37" i="1"/>
  <c r="T37" i="1"/>
  <c r="V36" i="1"/>
  <c r="T36" i="1"/>
  <c r="V35" i="1"/>
  <c r="T35" i="1"/>
  <c r="V34" i="1"/>
  <c r="T34" i="1"/>
  <c r="V33" i="1"/>
  <c r="T33" i="1"/>
  <c r="V32" i="1"/>
  <c r="T32" i="1"/>
  <c r="V31" i="1"/>
  <c r="T31" i="1"/>
  <c r="V30" i="1"/>
  <c r="T30" i="1"/>
  <c r="T29" i="1"/>
  <c r="V28" i="1"/>
  <c r="T28" i="1"/>
  <c r="V27" i="1"/>
  <c r="T27" i="1"/>
  <c r="V26" i="1"/>
  <c r="V25" i="1"/>
  <c r="T25" i="1"/>
  <c r="V24" i="1"/>
  <c r="T24" i="1"/>
  <c r="V23" i="1"/>
  <c r="T23" i="1"/>
  <c r="V22" i="1"/>
  <c r="T22" i="1"/>
  <c r="V21" i="1"/>
  <c r="T21" i="1"/>
  <c r="V19" i="1"/>
  <c r="J38" i="1"/>
  <c r="T18" i="1"/>
  <c r="R17" i="1"/>
  <c r="P17" i="1"/>
  <c r="N17" i="1"/>
  <c r="V16" i="1"/>
  <c r="T16" i="1"/>
  <c r="T15" i="1"/>
  <c r="B15" i="1"/>
  <c r="T14" i="1"/>
  <c r="B14" i="1"/>
  <c r="T13" i="1"/>
  <c r="L17" i="1"/>
  <c r="J17" i="1"/>
  <c r="V10" i="1"/>
  <c r="T10" i="1"/>
  <c r="H17" i="1"/>
  <c r="F17" i="1"/>
  <c r="V6" i="1"/>
  <c r="M57" i="3" l="1"/>
  <c r="O57" i="3"/>
  <c r="AB57" i="3" s="1"/>
  <c r="E62" i="3"/>
  <c r="AB39" i="3"/>
  <c r="O62" i="3"/>
  <c r="Q62" i="3"/>
  <c r="T7" i="1"/>
  <c r="V7" i="2"/>
  <c r="O59" i="2"/>
  <c r="V59" i="2" s="1"/>
  <c r="G62" i="3"/>
  <c r="I62" i="3"/>
  <c r="AA19" i="3"/>
  <c r="AA45" i="3" s="1"/>
  <c r="X60" i="3"/>
  <c r="X10" i="3"/>
  <c r="V19" i="3"/>
  <c r="V23" i="3" s="1"/>
  <c r="X23" i="3" s="1"/>
  <c r="X39" i="3"/>
  <c r="E39" i="3"/>
  <c r="E57" i="3" s="1"/>
  <c r="G39" i="3"/>
  <c r="K60" i="3"/>
  <c r="K62" i="3" s="1"/>
  <c r="AB19" i="3"/>
  <c r="O23" i="3"/>
  <c r="AB23" i="3" s="1"/>
  <c r="X57" i="3"/>
  <c r="Z19" i="3"/>
  <c r="Z57" i="3"/>
  <c r="Q39" i="3"/>
  <c r="Q57" i="3" s="1"/>
  <c r="E23" i="3"/>
  <c r="M60" i="3"/>
  <c r="M62" i="3" s="1"/>
  <c r="R38" i="1"/>
  <c r="R67" i="1" s="1"/>
  <c r="F38" i="1"/>
  <c r="F67" i="1" s="1"/>
  <c r="H38" i="1"/>
  <c r="H67" i="1" s="1"/>
  <c r="V29" i="1"/>
  <c r="P38" i="1"/>
  <c r="T26" i="1"/>
  <c r="N38" i="1"/>
  <c r="L38" i="1"/>
  <c r="L67" i="1" s="1"/>
  <c r="V17" i="1"/>
  <c r="J67" i="1"/>
  <c r="N55" i="1"/>
  <c r="T19" i="1"/>
  <c r="G57" i="3" l="1"/>
  <c r="AA51" i="3" s="1"/>
  <c r="X19" i="3"/>
  <c r="Z23" i="3"/>
  <c r="P67" i="1"/>
  <c r="V18" i="1"/>
  <c r="N67" i="1"/>
  <c r="T6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CFMEL07</author>
  </authors>
  <commentList>
    <comment ref="N38" authorId="0" shapeId="0" xr:uid="{1D88D2A9-5F57-4A8F-B352-EAB1A47634B0}">
      <text>
        <r>
          <rPr>
            <b/>
            <sz val="9"/>
            <color indexed="81"/>
            <rFont val="Tahoma"/>
            <family val="2"/>
          </rPr>
          <t>CFMEL07:</t>
        </r>
        <r>
          <rPr>
            <sz val="9"/>
            <color indexed="81"/>
            <rFont val="Tahoma"/>
            <family val="2"/>
          </rPr>
          <t xml:space="preserve">
Fr agence achat immo 20 000 euros</t>
        </r>
      </text>
    </comment>
    <comment ref="P38" authorId="0" shapeId="0" xr:uid="{D02E676F-F9DF-4D44-BC57-EC411E999D8F}">
      <text>
        <r>
          <rPr>
            <b/>
            <sz val="9"/>
            <color indexed="81"/>
            <rFont val="Tahoma"/>
            <family val="2"/>
          </rPr>
          <t>CFMEL07:</t>
        </r>
        <r>
          <rPr>
            <sz val="9"/>
            <color indexed="81"/>
            <rFont val="Tahoma"/>
            <family val="2"/>
          </rPr>
          <t xml:space="preserve">
Fr agence achat immo 20 000 euros</t>
        </r>
      </text>
    </comment>
    <comment ref="R38" authorId="0" shapeId="0" xr:uid="{45222D9C-2BCA-4E45-8D01-8E6C6E8D20B6}">
      <text>
        <r>
          <rPr>
            <b/>
            <sz val="9"/>
            <color rgb="FF000000"/>
            <rFont val="Tahoma"/>
            <family val="2"/>
          </rPr>
          <t>CFMEL07: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Fr agence achat immo 20 000 euros</t>
        </r>
      </text>
    </comment>
    <comment ref="R57" authorId="0" shapeId="0" xr:uid="{6E308F7E-0083-41F8-B5A7-B27F97EC1E75}">
      <text>
        <r>
          <rPr>
            <b/>
            <sz val="9"/>
            <color rgb="FF000000"/>
            <rFont val="Tahoma"/>
            <family val="2"/>
          </rPr>
          <t>CFMEL07: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Pourquoi moins que les années récédentes ?</t>
        </r>
      </text>
    </comment>
    <comment ref="J71" authorId="0" shapeId="0" xr:uid="{C22DBBCF-02EB-4911-ABF4-2406AE30C782}">
      <text>
        <r>
          <rPr>
            <b/>
            <sz val="9"/>
            <color indexed="81"/>
            <rFont val="Tahoma"/>
            <family val="2"/>
          </rPr>
          <t>CFMEL07:</t>
        </r>
        <r>
          <rPr>
            <sz val="9"/>
            <color indexed="81"/>
            <rFont val="Tahoma"/>
            <family val="2"/>
          </rPr>
          <t xml:space="preserve">
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CFMEL07</author>
    <author>vincent</author>
    <author>formation</author>
    <author>Microsoft Office User</author>
  </authors>
  <commentList>
    <comment ref="C10" authorId="0" shapeId="0" xr:uid="{3B28E2E8-4AF7-4257-B844-1AF86557E8A0}">
      <text>
        <r>
          <rPr>
            <b/>
            <sz val="9"/>
            <color indexed="81"/>
            <rFont val="Tahoma"/>
            <charset val="1"/>
          </rPr>
          <t>Ensemble des dépenses + le déficit reporté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32" authorId="0" shapeId="0" xr:uid="{E1BF08E5-FACC-4912-8B6A-3C723BB286EE}">
      <text>
        <r>
          <rPr>
            <b/>
            <sz val="9"/>
            <color indexed="81"/>
            <rFont val="Tahoma"/>
            <charset val="1"/>
          </rPr>
          <t>Ensemble des recettes + le résultat reporté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T32" authorId="1" shapeId="0" xr:uid="{2BCB63F5-4D08-4C6B-ADBE-22A63769494D}">
      <text>
        <r>
          <rPr>
            <b/>
            <sz val="9"/>
            <color rgb="FF000000"/>
            <rFont val="Tahoma"/>
            <family val="2"/>
          </rPr>
          <t xml:space="preserve">conforme CG 2015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V32" authorId="1" shapeId="0" xr:uid="{2935A468-10E0-4390-9670-582BE44120DE}">
      <text>
        <r>
          <rPr>
            <b/>
            <sz val="9"/>
            <color rgb="FF000000"/>
            <rFont val="Tahoma"/>
            <family val="2"/>
          </rPr>
          <t xml:space="preserve">conforme CG 2015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B41" authorId="0" shapeId="0" xr:uid="{3C2C4113-2812-4C13-908A-C9B69A9BA0C3}">
      <text>
        <r>
          <rPr>
            <b/>
            <sz val="9"/>
            <color indexed="81"/>
            <rFont val="Tahoma"/>
            <charset val="1"/>
          </rPr>
          <t>Attention, penser à enlever du 10 le montant affecté au compte 1068 et inscrit au-dessus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41" authorId="0" shapeId="0" xr:uid="{3B3F2237-859F-4234-B76D-31F6D82BF578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G41" authorId="0" shapeId="0" xr:uid="{AFF61210-2D96-4121-90C9-3CB0DFA07E97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I41" authorId="0" shapeId="0" xr:uid="{F7E7DC6A-C6F1-48A9-9C5E-3C79647D5C37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K41" authorId="0" shapeId="0" xr:uid="{B7C74C16-F634-43EC-9318-08E6ACBB2D27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M41" authorId="0" shapeId="0" xr:uid="{2F642C14-EC0A-4CE5-84B0-ACD49212DDB5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O41" authorId="0" shapeId="0" xr:uid="{DF0A5052-838A-45D7-80F4-865F9BC3DC1E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Q41" authorId="0" shapeId="0" xr:uid="{9FA0A310-ACF6-45BB-8303-2132293A4AAC}">
      <text>
        <r>
          <rPr>
            <b/>
            <sz val="9"/>
            <color indexed="81"/>
            <rFont val="Tahoma"/>
            <family val="2"/>
          </rPr>
          <t xml:space="preserve">Penser à enlever le montant du 1068 à inscrire sur la ligne ci-dessus : 1068 réserves
</t>
        </r>
      </text>
    </comment>
    <comment ref="K42" authorId="2" shapeId="0" xr:uid="{21AAB751-AAF3-4F52-BCE7-DEF3C981352A}">
      <text>
        <r>
          <rPr>
            <b/>
            <sz val="9"/>
            <color indexed="81"/>
            <rFont val="Tahoma"/>
            <family val="2"/>
          </rPr>
          <t>formation:</t>
        </r>
        <r>
          <rPr>
            <sz val="9"/>
            <color indexed="81"/>
            <rFont val="Tahoma"/>
            <family val="2"/>
          </rPr>
          <t xml:space="preserve">
Attention ! Montant TVA non en adéquation avec travaux réalisés ; a prior maxi 120KE</t>
        </r>
      </text>
    </comment>
    <comment ref="I45" authorId="3" shapeId="0" xr:uid="{9D5E22DE-B385-420C-80BF-9B3B64D8F893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écriture comptable 777 et 13911 ?</t>
        </r>
      </text>
    </comment>
    <comment ref="G55" authorId="3" shapeId="0" xr:uid="{4C957D04-2A02-48E7-BB43-268E758E8CF3}">
      <text>
        <r>
          <rPr>
            <b/>
            <sz val="10"/>
            <color rgb="FF000000"/>
            <rFont val="Tahoma"/>
            <family val="2"/>
          </rPr>
          <t>Etat réalisation op 2990,96, Gd livre 6204,90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Différence de 3 213,94 euros</t>
        </r>
      </text>
    </comment>
    <comment ref="G60" authorId="1" shapeId="0" xr:uid="{FF916EBD-F231-4A92-BEAB-BC9615B31A00}">
      <text>
        <r>
          <rPr>
            <sz val="9"/>
            <color rgb="FF000000"/>
            <rFont val="Tahoma"/>
            <family val="2"/>
          </rPr>
          <t xml:space="preserve">Résultat clôture CG de 43 136,73 euros ; différence non expliquée 4 999,73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<sst xmlns="http://schemas.openxmlformats.org/spreadsheetml/2006/main" count="205" uniqueCount="167">
  <si>
    <t>hab</t>
  </si>
  <si>
    <t>en euros</t>
  </si>
  <si>
    <t>Compte
Administratif</t>
  </si>
  <si>
    <t>Budget
Primitif</t>
  </si>
  <si>
    <t>N° 
de 
compte</t>
  </si>
  <si>
    <t>TOTAL des DEPENSES</t>
  </si>
  <si>
    <t>Intérêts</t>
  </si>
  <si>
    <t>Dotation aux amortissements</t>
  </si>
  <si>
    <t>Déficit antérieur</t>
  </si>
  <si>
    <t>Prélèvement</t>
  </si>
  <si>
    <t>DEPENSES REELLES 
DE FONCTIONNEMENT (hors dette)</t>
  </si>
  <si>
    <t>011</t>
  </si>
  <si>
    <t>Charges à caractère général</t>
  </si>
  <si>
    <t>Achat et variation de stocks</t>
  </si>
  <si>
    <t>dont 6042 - Achat de prestations de service</t>
  </si>
  <si>
    <t>dont 60612 - Energie-électricité</t>
  </si>
  <si>
    <t>dont 60622 - Carburant</t>
  </si>
  <si>
    <t>dont 60628 - Fournitures non stockées</t>
  </si>
  <si>
    <t>dont 60632 - F. Petit équipement</t>
  </si>
  <si>
    <t>dont 60633-Fournitures voirie</t>
  </si>
  <si>
    <t>Services extérieurs</t>
  </si>
  <si>
    <t>dont 611 - Contrat de prestations de service</t>
  </si>
  <si>
    <t>dont 6132 Locations immobilières</t>
  </si>
  <si>
    <t>615 - Entretien et réparation</t>
  </si>
  <si>
    <t>dont 615221 Bâtiments publics</t>
  </si>
  <si>
    <t>dont 615228 - Autres bâtiments</t>
  </si>
  <si>
    <t>dont 615231 - Voirie</t>
  </si>
  <si>
    <t>dont 615232 - Réseaux</t>
  </si>
  <si>
    <t>dont 61524- Bois et forêt</t>
  </si>
  <si>
    <t>dont 61551 - Matériel roulant</t>
  </si>
  <si>
    <t>dont 6156 - Maintenance</t>
  </si>
  <si>
    <t>dont 616 - Assurances</t>
  </si>
  <si>
    <t>Autres services extérieurs (hors 621)</t>
  </si>
  <si>
    <t>dont 6226-6227-6228  Honoraires</t>
  </si>
  <si>
    <t>dont 623 - Fêtes et cérémonies, Réceptions, Catalogues et imprimés</t>
  </si>
  <si>
    <t>dont 625 - Déplacements, missions et réceptions</t>
  </si>
  <si>
    <t>dont 6261 - Frais affranchissement</t>
  </si>
  <si>
    <t>dont 6262 - Frais  télécom.</t>
  </si>
  <si>
    <t>dont 627 - Services bancaires</t>
  </si>
  <si>
    <t>dont 6281 - Autres services extérieurs - concours directs</t>
  </si>
  <si>
    <t>Impôts, taxes et versements assimilés (hors 633)</t>
  </si>
  <si>
    <t>Charges de personnel</t>
  </si>
  <si>
    <t xml:space="preserve">     -Personnel extérieur au service</t>
  </si>
  <si>
    <t xml:space="preserve">     -Cotisations CGFPT/FNAL/Vers.Transport</t>
  </si>
  <si>
    <t xml:space="preserve">     -Emplois Titulaires</t>
  </si>
  <si>
    <t>6413-6</t>
  </si>
  <si>
    <t xml:space="preserve">     -Emplois non Titulaires, personnel rémunéré à la vacation</t>
  </si>
  <si>
    <t xml:space="preserve">    - Emplois jeunes et autres</t>
  </si>
  <si>
    <t xml:space="preserve">    -Rémunération des apprentis</t>
  </si>
  <si>
    <t>645/7/8     -Cotisations et indemnités diverses</t>
  </si>
  <si>
    <t>Autres charges de gestion courante (hors 6571/2/5)</t>
  </si>
  <si>
    <t>dont 65311 - Indemnités élus</t>
  </si>
  <si>
    <t>dont 6533-65313-65315-65322 - Cotisations retraite élus, formation, fr.mission</t>
  </si>
  <si>
    <t>dont 6534 - Cotisations SS part patronale élus</t>
  </si>
  <si>
    <t>dont 6541 - Créances admises en non valeur</t>
  </si>
  <si>
    <t xml:space="preserve">dont 6553 - Service d'Incendie </t>
  </si>
  <si>
    <t>dont 65561 - Contribution fonds de compensation ch. Territoriales</t>
  </si>
  <si>
    <t>dont 6558 - Autres contributions obligatoires</t>
  </si>
  <si>
    <t xml:space="preserve">dont 6573 - Subventions CCAS et Caisse des écoles </t>
  </si>
  <si>
    <t>dont 6574 - Subventions de fonctionnements diverses</t>
  </si>
  <si>
    <t>dont 658  - Charges subvention gestion courante</t>
  </si>
  <si>
    <t>Divers</t>
  </si>
  <si>
    <t xml:space="preserve">Autres dépenses </t>
  </si>
  <si>
    <t>dont 014 - Atténuation de produit (739211 attribution de compensation)</t>
  </si>
  <si>
    <t>dont 022 -  Dépenses imprévues</t>
  </si>
  <si>
    <t>dont 673 -  Titres annulés sur ex. antérieur</t>
  </si>
  <si>
    <t>dont 678 -  Autres charges exceptionnelles</t>
  </si>
  <si>
    <t>dont 6815 _17    - Dotation aux provisions pour risque_dépréciation actif</t>
  </si>
  <si>
    <t>dont 73925    - Fonds de péréquation des ressources intercommunales (FPIC)</t>
  </si>
  <si>
    <t>dont 73928    - Autres prélèvements pour reversement de fiscalité</t>
  </si>
  <si>
    <t>(comptes 66 (hors 661)/67/014/022/739)</t>
  </si>
  <si>
    <t>Chiffres exprimés en euros</t>
  </si>
  <si>
    <t xml:space="preserve">Nom de la Collectivité : </t>
  </si>
  <si>
    <t>Population 2025</t>
  </si>
  <si>
    <t>SECTION DE FONCTIONNEMENT - DEPENSES</t>
  </si>
  <si>
    <t xml:space="preserve">   SOLDE DE LA SECTION DE FONCTIONNEMENT</t>
  </si>
  <si>
    <t>Chiffres exprimés en millions de francs</t>
  </si>
  <si>
    <t>dont 775 - Cessions d'immobilisations</t>
  </si>
  <si>
    <t>Recettes diverses (comptes 76,77..)</t>
  </si>
  <si>
    <t>Atténuation de charges</t>
  </si>
  <si>
    <t>dont 752   - Revenus des immeubles</t>
  </si>
  <si>
    <t>Autres produits de gestion courante</t>
  </si>
  <si>
    <t>dont 7488     - Autres attributions et participations</t>
  </si>
  <si>
    <t>dont 748374 - Dotation biodiversité et aménités rurales</t>
  </si>
  <si>
    <t>dont 74835/74834 - Compensation Etat exonération TH</t>
  </si>
  <si>
    <t>dont 74834/74833- Compensation Etat exonération TFB NB</t>
  </si>
  <si>
    <t>dont 74832 /74836 - Attribution du fonds départemental TP</t>
  </si>
  <si>
    <t>dont 74748 - Participations des autres communes</t>
  </si>
  <si>
    <t>dont 74718 - Autres participations de l'Etat</t>
  </si>
  <si>
    <t>dont 744      - FCTVA</t>
  </si>
  <si>
    <t>dont 742       - Dotation aux élus locaux</t>
  </si>
  <si>
    <t>dont 74127/741127   - Dotation nationale de péréquation</t>
  </si>
  <si>
    <t>dont 74121/741121   - Dotation de solidarité rurale</t>
  </si>
  <si>
    <t>dont 7411/74111     - Dotation forfaitaire</t>
  </si>
  <si>
    <t>Dotation - Participations et subventions</t>
  </si>
  <si>
    <t>dont 737318/88   - Autres taxes diverses</t>
  </si>
  <si>
    <t>dont 7381/73123   - Taxe add. Aux Droits de mutation</t>
  </si>
  <si>
    <t>dont 7362/731721  - Taxe de séjour</t>
  </si>
  <si>
    <t>dont 7351/73141   - Taxe sur l'électricité</t>
  </si>
  <si>
    <t>dont 7338   - Autres taxes</t>
  </si>
  <si>
    <t>dont 7331   - Taxe enlèvement ordures ménagères</t>
  </si>
  <si>
    <t>dont 7328 - Autres fiscalités reversées</t>
  </si>
  <si>
    <t>dont 73223/732221 - Fonds de péréquation des ressources communales</t>
  </si>
  <si>
    <t>dont 7321   - Attribution de compensation</t>
  </si>
  <si>
    <t>dont 7318 - Impôts locaux</t>
  </si>
  <si>
    <t>dont 7311   - Contributions directes (TH, FB,FNB)</t>
  </si>
  <si>
    <t>Impôts et taxes</t>
  </si>
  <si>
    <t>dont 70878 - Autres produits remboursement de frais</t>
  </si>
  <si>
    <t xml:space="preserve">      dont 70841 -Mise à disposition de personnels facturés</t>
  </si>
  <si>
    <t xml:space="preserve">      dont 7067      - Redevances periscolaires</t>
  </si>
  <si>
    <t>dont  7066    - Redevances à car. Social</t>
  </si>
  <si>
    <t>dont 70388   - Autres redevances et recettes diverses</t>
  </si>
  <si>
    <t>dont 7035     - Redevances droits de chasse et pêche</t>
  </si>
  <si>
    <t>dont 7062   - Prestations de services redevances et droits</t>
  </si>
  <si>
    <t>dont 70323   - Redevances occupation domaine communal</t>
  </si>
  <si>
    <t>Vente de produits -Redevances- Prestations de service</t>
  </si>
  <si>
    <t>RECETTES REELLES 
DE FONCTIONNEMENT (hors dette)</t>
  </si>
  <si>
    <t>Résultat antérieur</t>
  </si>
  <si>
    <t>Travaux en régie</t>
  </si>
  <si>
    <t>721/22</t>
  </si>
  <si>
    <t>TOTAL des RECETTES</t>
  </si>
  <si>
    <t>Compte
Administratif estimé</t>
  </si>
  <si>
    <t>nom collectivité - budget concerné</t>
  </si>
  <si>
    <t>Section d'investissement</t>
  </si>
  <si>
    <t>Depenses d'investissement</t>
  </si>
  <si>
    <t>Restes à
Réaliser</t>
  </si>
  <si>
    <t>Bud. Prim.
+RàR</t>
  </si>
  <si>
    <t>Résultat reporté</t>
  </si>
  <si>
    <t>Emprunts et dettes</t>
  </si>
  <si>
    <t>dont Remboursement en capital</t>
  </si>
  <si>
    <t>dont Réaménagement de dette</t>
  </si>
  <si>
    <t>Opérations d'ordre (c/ 139-14-15-19-28-481..)(23-Trv. en régie)</t>
  </si>
  <si>
    <t>DEPENSES REELLES D'INVESTISSEMENT</t>
  </si>
  <si>
    <t>Immobilisations incorporelles</t>
  </si>
  <si>
    <t>Immobilisations corporelles</t>
  </si>
  <si>
    <t>Immobilisations en cours</t>
  </si>
  <si>
    <t>Autres dépenses d'invest. (comptes 204-26-27-45..)</t>
  </si>
  <si>
    <t>dont 020    Dépenses imprévues</t>
  </si>
  <si>
    <t>Recettes d'investissement</t>
  </si>
  <si>
    <t xml:space="preserve"> 1068  Réserves</t>
  </si>
  <si>
    <t>Opérations d'ordre (comptes-021-14-15-19-28-481......)</t>
  </si>
  <si>
    <t>RECETTES REELLES D'INVESTISSEMENT</t>
  </si>
  <si>
    <t xml:space="preserve">dont 1022  FCTVA </t>
  </si>
  <si>
    <t>dont 10226 Taxe d'aménagement</t>
  </si>
  <si>
    <t>Subventions d'investissement</t>
  </si>
  <si>
    <t xml:space="preserve">dont 131 Subventions d'investissement transférables </t>
  </si>
  <si>
    <t>dont 1321   Etat</t>
  </si>
  <si>
    <t>dont</t>
  </si>
  <si>
    <t>1322   Régions</t>
  </si>
  <si>
    <t>dont 1323    Départements et autres EPL</t>
  </si>
  <si>
    <t>dont 1336     Participation voirie et réseaux</t>
  </si>
  <si>
    <t>dont 13248 Autres communes</t>
  </si>
  <si>
    <t>dont 1327 Feader</t>
  </si>
  <si>
    <t>dont  13251 GFP de rattachement</t>
  </si>
  <si>
    <t>dont  1341/13461 - DETR non transferable</t>
  </si>
  <si>
    <t>dont  1342 - Amendes de police</t>
  </si>
  <si>
    <t>Emprunt (hors ICNE et réaménagement )</t>
  </si>
  <si>
    <t>Autres recettes d'invest. (comptes 27-Ream. Dette...)</t>
  </si>
  <si>
    <t>SOLDE DE LA SECTION D'INVESTISSEMENT</t>
  </si>
  <si>
    <t>SOLDE DE FONCTIONNEMENT ET D'INVESTISSEMENT</t>
  </si>
  <si>
    <t>Nom collectivité - Budget concerné</t>
  </si>
  <si>
    <t>777-78-79…</t>
  </si>
  <si>
    <t>Total des Mouvements d'ordre</t>
  </si>
  <si>
    <t xml:space="preserve"> Solde des Op. d'ordre (hors prélèvement et dotations aux amortissement)</t>
  </si>
  <si>
    <t>Dotations fonds divers (hors 1068)</t>
  </si>
  <si>
    <t xml:space="preserve">Compte
Administratif </t>
  </si>
  <si>
    <t>A l'aide du compte administratif de l'année, compléter les cases roses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</si>
</sst>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48">
    <font>
      <sz val="10"/>
      <name val="Geneva"/>
    </font>
    <font>
      <sz val="10"/>
      <name val="Geneva"/>
      <family val="2"/>
    </font>
    <font>
      <sz val="12"/>
      <name val="Geneva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9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14"/>
      <name val="Geneva"/>
      <family val="2"/>
    </font>
    <font>
      <b/>
      <sz val="10"/>
      <name val="Geneva"/>
      <family val="2"/>
    </font>
    <font>
      <i/>
      <sz val="18"/>
      <name val="Arial"/>
      <family val="2"/>
    </font>
    <font>
      <i/>
      <sz val="14"/>
      <name val="Geneva"/>
      <family val="2"/>
    </font>
    <font>
      <sz val="14"/>
      <color theme="1"/>
      <name val="Arial"/>
      <family val="2"/>
    </font>
    <font>
      <i/>
      <sz val="18"/>
      <color theme="1"/>
      <name val="Arial"/>
      <family val="2"/>
    </font>
    <font>
      <sz val="12"/>
      <color theme="1"/>
      <name val="Geneva"/>
      <family val="2"/>
    </font>
    <font>
      <sz val="18"/>
      <name val="Genev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6"/>
      <name val="Arial"/>
      <family val="2"/>
    </font>
    <font>
      <b/>
      <sz val="16"/>
      <name val="Arial"/>
      <family val="2"/>
    </font>
    <font>
      <i/>
      <sz val="10"/>
      <name val="Geneva"/>
      <family val="2"/>
    </font>
    <font>
      <i/>
      <sz val="16"/>
      <name val="Arial"/>
      <family val="2"/>
    </font>
    <font>
      <sz val="10"/>
      <name val="Arial"/>
      <family val="2"/>
    </font>
    <font>
      <b/>
      <i/>
      <sz val="16"/>
      <name val="Arial"/>
      <family val="2"/>
    </font>
    <font>
      <i/>
      <sz val="12"/>
      <name val="Arial"/>
      <family val="2"/>
    </font>
    <font>
      <b/>
      <sz val="9"/>
      <name val="Geneva"/>
      <family val="2"/>
    </font>
    <font>
      <sz val="9"/>
      <color indexed="81"/>
      <name val="Tahoma"/>
      <charset val="1"/>
    </font>
    <font>
      <i/>
      <sz val="18"/>
      <name val="Geneva"/>
      <family val="2"/>
    </font>
    <font>
      <i/>
      <sz val="10"/>
      <color rgb="FFFF0000"/>
      <name val="Geneva"/>
      <family val="2"/>
    </font>
    <font>
      <sz val="9"/>
      <name val="Geneva"/>
      <family val="2"/>
    </font>
    <font>
      <b/>
      <sz val="18"/>
      <name val="Geneva"/>
      <family val="2"/>
    </font>
    <font>
      <b/>
      <sz val="20"/>
      <name val="Geneva"/>
      <family val="2"/>
    </font>
    <font>
      <sz val="20"/>
      <name val="Geneva"/>
      <family val="2"/>
    </font>
    <font>
      <b/>
      <sz val="12"/>
      <name val="Geneva"/>
      <family val="2"/>
    </font>
    <font>
      <sz val="16"/>
      <name val="Geneva"/>
      <family val="2"/>
    </font>
    <font>
      <b/>
      <sz val="16"/>
      <name val="Geneva"/>
      <family val="2"/>
    </font>
    <font>
      <i/>
      <sz val="16"/>
      <name val="Geneva"/>
      <family val="2"/>
    </font>
    <font>
      <i/>
      <sz val="12"/>
      <name val="Geneva"/>
      <family val="2"/>
    </font>
    <font>
      <i/>
      <sz val="9"/>
      <name val="Geneva"/>
      <family val="2"/>
    </font>
    <font>
      <i/>
      <sz val="16"/>
      <color rgb="FFFF0000"/>
      <name val="Geneva"/>
      <family val="2"/>
    </font>
    <font>
      <i/>
      <sz val="16"/>
      <name val="Geneva"/>
    </font>
    <font>
      <sz val="14"/>
      <name val="Genev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b/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8F7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 style="thick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8"/>
      </top>
      <bottom style="dotted">
        <color indexed="64"/>
      </bottom>
      <diagonal/>
    </border>
    <border>
      <left/>
      <right/>
      <top style="medium">
        <color indexed="8"/>
      </top>
      <bottom style="dotted">
        <color indexed="64"/>
      </bottom>
      <diagonal/>
    </border>
    <border>
      <left/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8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1">
    <xf numFmtId="0" fontId="0" fillId="0" borderId="0" xfId="0"/>
    <xf numFmtId="0" fontId="1" fillId="0" borderId="0" xfId="0" applyFont="1" applyProtection="1">
      <protection locked="0"/>
    </xf>
    <xf numFmtId="3" fontId="1" fillId="0" borderId="0" xfId="0" applyNumberFormat="1" applyFont="1" applyProtection="1">
      <protection locked="0"/>
    </xf>
    <xf numFmtId="10" fontId="2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3" fontId="4" fillId="0" borderId="0" xfId="0" applyNumberFormat="1" applyFont="1" applyProtection="1">
      <protection locked="0"/>
    </xf>
    <xf numFmtId="0" fontId="4" fillId="2" borderId="2" xfId="0" applyFont="1" applyFill="1" applyBorder="1" applyProtection="1">
      <protection locked="0"/>
    </xf>
    <xf numFmtId="10" fontId="4" fillId="2" borderId="3" xfId="0" applyNumberFormat="1" applyFont="1" applyFill="1" applyBorder="1" applyProtection="1">
      <protection locked="0"/>
    </xf>
    <xf numFmtId="10" fontId="4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3" fontId="5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" fontId="3" fillId="3" borderId="4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0" xfId="0" applyNumberFormat="1" applyFont="1" applyAlignment="1" applyProtection="1">
      <alignment horizontal="center" vertical="center" wrapText="1"/>
      <protection locked="0"/>
    </xf>
    <xf numFmtId="10" fontId="3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" fontId="3" fillId="3" borderId="5" xfId="0" applyNumberFormat="1" applyFont="1" applyFill="1" applyBorder="1" applyAlignment="1" applyProtection="1">
      <alignment horizontal="center" wrapText="1"/>
      <protection locked="0"/>
    </xf>
    <xf numFmtId="1" fontId="4" fillId="0" borderId="0" xfId="0" applyNumberFormat="1" applyFont="1" applyProtection="1">
      <protection locked="0"/>
    </xf>
    <xf numFmtId="10" fontId="3" fillId="5" borderId="5" xfId="0" applyNumberFormat="1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3" fontId="5" fillId="0" borderId="0" xfId="0" applyNumberFormat="1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3" fontId="4" fillId="0" borderId="0" xfId="0" applyNumberFormat="1" applyFont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center" vertical="center" textRotation="90" wrapText="1"/>
      <protection locked="0"/>
    </xf>
    <xf numFmtId="0" fontId="7" fillId="5" borderId="7" xfId="0" applyFont="1" applyFill="1" applyBorder="1" applyAlignment="1" applyProtection="1">
      <alignment vertical="center"/>
      <protection locked="0"/>
    </xf>
    <xf numFmtId="0" fontId="8" fillId="5" borderId="8" xfId="0" applyFont="1" applyFill="1" applyBorder="1" applyAlignment="1" applyProtection="1">
      <alignment vertical="center"/>
      <protection locked="0"/>
    </xf>
    <xf numFmtId="0" fontId="8" fillId="6" borderId="0" xfId="0" applyFont="1" applyFill="1" applyAlignment="1" applyProtection="1">
      <alignment vertical="center"/>
      <protection locked="0"/>
    </xf>
    <xf numFmtId="3" fontId="8" fillId="6" borderId="0" xfId="0" applyNumberFormat="1" applyFont="1" applyFill="1" applyAlignment="1" applyProtection="1">
      <alignment vertical="center"/>
      <protection locked="0"/>
    </xf>
    <xf numFmtId="3" fontId="7" fillId="0" borderId="0" xfId="0" applyNumberFormat="1" applyFont="1" applyProtection="1">
      <protection locked="0"/>
    </xf>
    <xf numFmtId="164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10" fontId="8" fillId="7" borderId="10" xfId="1" applyNumberFormat="1" applyFont="1" applyFill="1" applyBorder="1" applyAlignment="1" applyProtection="1">
      <alignment horizontal="right" vertical="center"/>
    </xf>
    <xf numFmtId="0" fontId="4" fillId="0" borderId="11" xfId="0" applyFont="1" applyBorder="1" applyProtection="1">
      <protection locked="0"/>
    </xf>
    <xf numFmtId="0" fontId="7" fillId="0" borderId="12" xfId="0" applyFont="1" applyBorder="1" applyProtection="1">
      <protection locked="0"/>
    </xf>
    <xf numFmtId="3" fontId="7" fillId="0" borderId="13" xfId="0" applyNumberFormat="1" applyFont="1" applyBorder="1" applyProtection="1">
      <protection locked="0"/>
    </xf>
    <xf numFmtId="10" fontId="7" fillId="0" borderId="14" xfId="1" applyNumberFormat="1" applyFont="1" applyBorder="1" applyProtection="1"/>
    <xf numFmtId="0" fontId="3" fillId="0" borderId="15" xfId="0" applyFont="1" applyBorder="1" applyAlignment="1" applyProtection="1">
      <alignment horizontal="center"/>
      <protection locked="0"/>
    </xf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8" fillId="0" borderId="0" xfId="0" applyFont="1" applyProtection="1">
      <protection locked="0"/>
    </xf>
    <xf numFmtId="3" fontId="8" fillId="0" borderId="18" xfId="0" applyNumberFormat="1" applyFont="1" applyBorder="1"/>
    <xf numFmtId="3" fontId="8" fillId="0" borderId="0" xfId="0" applyNumberFormat="1" applyFont="1" applyProtection="1">
      <protection locked="0"/>
    </xf>
    <xf numFmtId="10" fontId="8" fillId="0" borderId="19" xfId="1" applyNumberFormat="1" applyFont="1" applyBorder="1" applyProtection="1"/>
    <xf numFmtId="0" fontId="9" fillId="0" borderId="0" xfId="0" applyFont="1" applyProtection="1">
      <protection locked="0"/>
    </xf>
    <xf numFmtId="3" fontId="9" fillId="0" borderId="0" xfId="0" applyNumberFormat="1" applyFont="1" applyProtection="1">
      <protection locked="0"/>
    </xf>
    <xf numFmtId="0" fontId="3" fillId="0" borderId="11" xfId="0" applyFont="1" applyBorder="1" applyProtection="1">
      <protection locked="0"/>
    </xf>
    <xf numFmtId="0" fontId="8" fillId="6" borderId="0" xfId="0" applyFont="1" applyFill="1" applyAlignment="1" applyProtection="1">
      <alignment wrapText="1"/>
      <protection locked="0"/>
    </xf>
    <xf numFmtId="3" fontId="8" fillId="7" borderId="21" xfId="0" applyNumberFormat="1" applyFont="1" applyFill="1" applyBorder="1" applyAlignment="1">
      <alignment horizontal="right" vertical="center"/>
    </xf>
    <xf numFmtId="10" fontId="8" fillId="8" borderId="10" xfId="1" applyNumberFormat="1" applyFont="1" applyFill="1" applyBorder="1" applyAlignment="1" applyProtection="1">
      <alignment horizontal="right" vertical="center"/>
    </xf>
    <xf numFmtId="3" fontId="0" fillId="0" borderId="0" xfId="0" applyNumberFormat="1" applyProtection="1">
      <protection locked="0"/>
    </xf>
    <xf numFmtId="0" fontId="3" fillId="0" borderId="15" xfId="0" quotePrefix="1" applyFont="1" applyBorder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3" fontId="10" fillId="0" borderId="0" xfId="0" applyNumberFormat="1" applyFont="1" applyProtection="1">
      <protection locked="0"/>
    </xf>
    <xf numFmtId="0" fontId="5" fillId="0" borderId="15" xfId="0" applyFont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11" fillId="0" borderId="17" xfId="0" applyFont="1" applyBorder="1" applyProtection="1">
      <protection locked="0"/>
    </xf>
    <xf numFmtId="3" fontId="11" fillId="0" borderId="18" xfId="0" applyNumberFormat="1" applyFont="1" applyBorder="1"/>
    <xf numFmtId="3" fontId="11" fillId="0" borderId="0" xfId="0" applyNumberFormat="1" applyFont="1" applyProtection="1">
      <protection locked="0"/>
    </xf>
    <xf numFmtId="10" fontId="11" fillId="0" borderId="19" xfId="1" applyNumberFormat="1" applyFont="1" applyBorder="1" applyProtection="1"/>
    <xf numFmtId="0" fontId="12" fillId="0" borderId="0" xfId="0" applyFont="1" applyProtection="1"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3" fontId="2" fillId="0" borderId="0" xfId="0" applyNumberFormat="1" applyFont="1" applyProtection="1">
      <protection locked="0"/>
    </xf>
    <xf numFmtId="10" fontId="8" fillId="8" borderId="19" xfId="1" applyNumberFormat="1" applyFont="1" applyFill="1" applyBorder="1" applyProtection="1"/>
    <xf numFmtId="3" fontId="11" fillId="0" borderId="18" xfId="0" applyNumberFormat="1" applyFont="1" applyBorder="1" applyProtection="1">
      <protection locked="0"/>
    </xf>
    <xf numFmtId="0" fontId="11" fillId="0" borderId="16" xfId="0" applyFont="1" applyBorder="1" applyAlignment="1" applyProtection="1">
      <alignment horizontal="left"/>
      <protection locked="0"/>
    </xf>
    <xf numFmtId="0" fontId="11" fillId="0" borderId="17" xfId="0" quotePrefix="1" applyFont="1" applyBorder="1" applyProtection="1"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left"/>
      <protection locked="0"/>
    </xf>
    <xf numFmtId="0" fontId="14" fillId="0" borderId="17" xfId="0" quotePrefix="1" applyFont="1" applyBorder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22" xfId="0" applyFont="1" applyBorder="1" applyProtection="1">
      <protection locked="0"/>
    </xf>
    <xf numFmtId="0" fontId="4" fillId="0" borderId="15" xfId="0" applyFont="1" applyBorder="1" applyAlignment="1" applyProtection="1">
      <alignment horizontal="right"/>
      <protection locked="0"/>
    </xf>
    <xf numFmtId="3" fontId="8" fillId="0" borderId="23" xfId="0" applyNumberFormat="1" applyFont="1" applyBorder="1"/>
    <xf numFmtId="0" fontId="4" fillId="0" borderId="11" xfId="0" applyFont="1" applyBorder="1" applyAlignment="1" applyProtection="1">
      <alignment horizontal="right"/>
      <protection locked="0"/>
    </xf>
    <xf numFmtId="3" fontId="11" fillId="0" borderId="24" xfId="0" applyNumberFormat="1" applyFont="1" applyBorder="1"/>
    <xf numFmtId="10" fontId="11" fillId="0" borderId="25" xfId="1" applyNumberFormat="1" applyFont="1" applyBorder="1" applyProtection="1"/>
    <xf numFmtId="0" fontId="4" fillId="0" borderId="26" xfId="0" applyFont="1" applyBorder="1" applyAlignment="1" applyProtection="1">
      <alignment horizontal="right"/>
      <protection locked="0"/>
    </xf>
    <xf numFmtId="0" fontId="8" fillId="0" borderId="27" xfId="0" applyFont="1" applyBorder="1" applyProtection="1">
      <protection locked="0"/>
    </xf>
    <xf numFmtId="0" fontId="7" fillId="0" borderId="28" xfId="0" applyFont="1" applyBorder="1" applyProtection="1">
      <protection locked="0"/>
    </xf>
    <xf numFmtId="3" fontId="7" fillId="0" borderId="29" xfId="0" applyNumberFormat="1" applyFont="1" applyBorder="1" applyProtection="1">
      <protection locked="0"/>
    </xf>
    <xf numFmtId="10" fontId="7" fillId="0" borderId="30" xfId="0" applyNumberFormat="1" applyFont="1" applyBorder="1" applyProtection="1">
      <protection locked="0"/>
    </xf>
    <xf numFmtId="10" fontId="7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7" fillId="0" borderId="0" xfId="0" applyFont="1"/>
    <xf numFmtId="0" fontId="16" fillId="0" borderId="0" xfId="0" applyFont="1" applyProtection="1">
      <protection locked="0"/>
    </xf>
    <xf numFmtId="3" fontId="16" fillId="0" borderId="0" xfId="0" applyNumberFormat="1" applyFont="1" applyProtection="1">
      <protection locked="0"/>
    </xf>
    <xf numFmtId="10" fontId="16" fillId="0" borderId="0" xfId="0" applyNumberFormat="1" applyFont="1" applyProtection="1">
      <protection locked="0"/>
    </xf>
    <xf numFmtId="3" fontId="8" fillId="9" borderId="9" xfId="0" applyNumberFormat="1" applyFont="1" applyFill="1" applyBorder="1" applyAlignment="1">
      <alignment horizontal="right" vertical="center"/>
    </xf>
    <xf numFmtId="3" fontId="8" fillId="9" borderId="18" xfId="0" applyNumberFormat="1" applyFont="1" applyFill="1" applyBorder="1"/>
    <xf numFmtId="3" fontId="8" fillId="9" borderId="20" xfId="0" applyNumberFormat="1" applyFont="1" applyFill="1" applyBorder="1"/>
    <xf numFmtId="3" fontId="11" fillId="9" borderId="18" xfId="0" applyNumberFormat="1" applyFont="1" applyFill="1" applyBorder="1"/>
    <xf numFmtId="3" fontId="11" fillId="9" borderId="18" xfId="0" applyNumberFormat="1" applyFont="1" applyFill="1" applyBorder="1" applyProtection="1">
      <protection locked="0"/>
    </xf>
    <xf numFmtId="3" fontId="7" fillId="9" borderId="18" xfId="0" applyNumberFormat="1" applyFont="1" applyFill="1" applyBorder="1"/>
    <xf numFmtId="3" fontId="4" fillId="2" borderId="1" xfId="0" applyNumberFormat="1" applyFont="1" applyFill="1" applyBorder="1" applyProtection="1">
      <protection locked="0"/>
    </xf>
    <xf numFmtId="0" fontId="21" fillId="0" borderId="0" xfId="0" applyFont="1"/>
    <xf numFmtId="0" fontId="21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3" fontId="22" fillId="0" borderId="24" xfId="0" applyNumberFormat="1" applyFont="1" applyBorder="1" applyProtection="1">
      <protection locked="0"/>
    </xf>
    <xf numFmtId="3" fontId="21" fillId="0" borderId="24" xfId="0" applyNumberFormat="1" applyFont="1" applyBorder="1" applyProtection="1">
      <protection locked="0"/>
    </xf>
    <xf numFmtId="0" fontId="23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3" fontId="21" fillId="0" borderId="0" xfId="0" applyNumberFormat="1" applyFont="1" applyProtection="1">
      <protection locked="0"/>
    </xf>
    <xf numFmtId="3" fontId="21" fillId="0" borderId="24" xfId="0" applyNumberFormat="1" applyFont="1" applyBorder="1"/>
    <xf numFmtId="0" fontId="24" fillId="0" borderId="0" xfId="0" applyFont="1" applyAlignment="1" applyProtection="1">
      <alignment horizontal="right"/>
      <protection locked="0"/>
    </xf>
    <xf numFmtId="0" fontId="24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 applyProtection="1">
      <alignment horizontal="left"/>
      <protection locked="0"/>
    </xf>
    <xf numFmtId="3" fontId="21" fillId="0" borderId="0" xfId="0" applyNumberFormat="1" applyFont="1"/>
    <xf numFmtId="0" fontId="22" fillId="0" borderId="0" xfId="0" applyFont="1" applyProtection="1">
      <protection locked="0"/>
    </xf>
    <xf numFmtId="3" fontId="21" fillId="0" borderId="0" xfId="0" quotePrefix="1" applyNumberFormat="1" applyFont="1" applyProtection="1">
      <protection locked="0"/>
    </xf>
    <xf numFmtId="10" fontId="21" fillId="0" borderId="0" xfId="0" applyNumberFormat="1" applyFont="1" applyProtection="1">
      <protection locked="0"/>
    </xf>
    <xf numFmtId="3" fontId="22" fillId="10" borderId="31" xfId="0" applyNumberFormat="1" applyFont="1" applyFill="1" applyBorder="1" applyAlignment="1">
      <alignment horizontal="right" vertical="center"/>
    </xf>
    <xf numFmtId="0" fontId="21" fillId="10" borderId="3" xfId="0" applyFont="1" applyFill="1" applyBorder="1" applyProtection="1">
      <protection locked="0"/>
    </xf>
    <xf numFmtId="0" fontId="21" fillId="10" borderId="2" xfId="0" applyFont="1" applyFill="1" applyBorder="1" applyAlignment="1" applyProtection="1">
      <alignment horizontal="center"/>
      <protection locked="0"/>
    </xf>
    <xf numFmtId="0" fontId="22" fillId="10" borderId="10" xfId="0" applyFont="1" applyFill="1" applyBorder="1" applyAlignment="1" applyProtection="1">
      <alignment horizontal="left" vertical="center"/>
      <protection locked="0"/>
    </xf>
    <xf numFmtId="10" fontId="21" fillId="0" borderId="30" xfId="0" applyNumberFormat="1" applyFont="1" applyBorder="1" applyProtection="1">
      <protection locked="0"/>
    </xf>
    <xf numFmtId="3" fontId="21" fillId="0" borderId="29" xfId="0" applyNumberFormat="1" applyFont="1" applyBorder="1" applyProtection="1">
      <protection locked="0"/>
    </xf>
    <xf numFmtId="0" fontId="21" fillId="0" borderId="28" xfId="0" applyFont="1" applyBorder="1" applyProtection="1">
      <protection locked="0"/>
    </xf>
    <xf numFmtId="0" fontId="21" fillId="0" borderId="27" xfId="0" applyFont="1" applyBorder="1" applyProtection="1">
      <protection locked="0"/>
    </xf>
    <xf numFmtId="0" fontId="21" fillId="0" borderId="26" xfId="0" applyFont="1" applyBorder="1" applyAlignment="1" applyProtection="1">
      <alignment horizontal="right"/>
      <protection locked="0"/>
    </xf>
    <xf numFmtId="10" fontId="24" fillId="0" borderId="19" xfId="0" applyNumberFormat="1" applyFont="1" applyBorder="1"/>
    <xf numFmtId="3" fontId="22" fillId="0" borderId="18" xfId="0" applyNumberFormat="1" applyFont="1" applyBorder="1"/>
    <xf numFmtId="3" fontId="24" fillId="0" borderId="18" xfId="0" applyNumberFormat="1" applyFont="1" applyBorder="1"/>
    <xf numFmtId="0" fontId="26" fillId="0" borderId="0" xfId="0" applyFont="1" applyProtection="1">
      <protection locked="0"/>
    </xf>
    <xf numFmtId="0" fontId="24" fillId="0" borderId="17" xfId="0" applyFont="1" applyBorder="1" applyProtection="1">
      <protection locked="0"/>
    </xf>
    <xf numFmtId="0" fontId="24" fillId="0" borderId="16" xfId="0" applyFont="1" applyBorder="1" applyProtection="1">
      <protection locked="0"/>
    </xf>
    <xf numFmtId="0" fontId="22" fillId="0" borderId="15" xfId="0" applyFont="1" applyBorder="1" applyAlignment="1" applyProtection="1">
      <alignment horizontal="center"/>
      <protection locked="0"/>
    </xf>
    <xf numFmtId="10" fontId="22" fillId="0" borderId="19" xfId="0" applyNumberFormat="1" applyFont="1" applyBorder="1"/>
    <xf numFmtId="0" fontId="22" fillId="0" borderId="17" xfId="0" applyFont="1" applyBorder="1" applyProtection="1">
      <protection locked="0"/>
    </xf>
    <xf numFmtId="0" fontId="22" fillId="0" borderId="16" xfId="0" applyFont="1" applyBorder="1" applyProtection="1">
      <protection locked="0"/>
    </xf>
    <xf numFmtId="3" fontId="24" fillId="0" borderId="24" xfId="0" applyNumberFormat="1" applyFont="1" applyBorder="1" applyProtection="1">
      <protection locked="0"/>
    </xf>
    <xf numFmtId="0" fontId="24" fillId="0" borderId="12" xfId="0" applyFont="1" applyBorder="1" applyProtection="1">
      <protection locked="0"/>
    </xf>
    <xf numFmtId="0" fontId="21" fillId="0" borderId="11" xfId="0" applyFont="1" applyBorder="1" applyAlignment="1" applyProtection="1">
      <alignment horizontal="right"/>
      <protection locked="0"/>
    </xf>
    <xf numFmtId="0" fontId="22" fillId="0" borderId="12" xfId="0" applyFont="1" applyBorder="1" applyProtection="1">
      <protection locked="0"/>
    </xf>
    <xf numFmtId="0" fontId="22" fillId="0" borderId="11" xfId="0" applyFont="1" applyBorder="1" applyAlignment="1" applyProtection="1">
      <alignment horizontal="center"/>
      <protection locked="0"/>
    </xf>
    <xf numFmtId="0" fontId="21" fillId="0" borderId="16" xfId="0" applyFont="1" applyBorder="1" applyProtection="1"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/>
      <protection locked="0"/>
    </xf>
    <xf numFmtId="0" fontId="27" fillId="0" borderId="17" xfId="0" applyFont="1" applyBorder="1" applyProtection="1">
      <protection locked="0"/>
    </xf>
    <xf numFmtId="9" fontId="22" fillId="11" borderId="9" xfId="0" applyNumberFormat="1" applyFont="1" applyFill="1" applyBorder="1" applyAlignment="1">
      <alignment horizontal="right" vertical="center"/>
    </xf>
    <xf numFmtId="3" fontId="22" fillId="11" borderId="9" xfId="0" applyNumberFormat="1" applyFont="1" applyFill="1" applyBorder="1" applyAlignment="1">
      <alignment horizontal="right" vertical="center"/>
    </xf>
    <xf numFmtId="0" fontId="22" fillId="11" borderId="3" xfId="0" applyFont="1" applyFill="1" applyBorder="1" applyAlignment="1">
      <alignment wrapText="1"/>
    </xf>
    <xf numFmtId="0" fontId="21" fillId="11" borderId="1" xfId="0" applyFont="1" applyFill="1" applyBorder="1" applyProtection="1">
      <protection locked="0"/>
    </xf>
    <xf numFmtId="0" fontId="21" fillId="0" borderId="32" xfId="0" applyFont="1" applyBorder="1" applyAlignment="1" applyProtection="1">
      <alignment horizontal="center" vertical="center" textRotation="90" wrapText="1"/>
      <protection locked="0"/>
    </xf>
    <xf numFmtId="3" fontId="21" fillId="0" borderId="20" xfId="0" applyNumberFormat="1" applyFont="1" applyBorder="1" applyProtection="1">
      <protection locked="0"/>
    </xf>
    <xf numFmtId="0" fontId="21" fillId="0" borderId="12" xfId="0" applyFont="1" applyBorder="1" applyProtection="1">
      <protection locked="0"/>
    </xf>
    <xf numFmtId="0" fontId="21" fillId="0" borderId="11" xfId="0" applyFont="1" applyBorder="1" applyProtection="1">
      <protection locked="0"/>
    </xf>
    <xf numFmtId="3" fontId="22" fillId="9" borderId="18" xfId="0" applyNumberFormat="1" applyFont="1" applyFill="1" applyBorder="1"/>
    <xf numFmtId="0" fontId="22" fillId="0" borderId="15" xfId="0" applyFont="1" applyBorder="1" applyAlignment="1" applyProtection="1">
      <alignment horizontal="right"/>
      <protection locked="0"/>
    </xf>
    <xf numFmtId="10" fontId="21" fillId="0" borderId="14" xfId="0" applyNumberFormat="1" applyFont="1" applyBorder="1"/>
    <xf numFmtId="3" fontId="21" fillId="0" borderId="13" xfId="0" applyNumberFormat="1" applyFont="1" applyBorder="1" applyProtection="1">
      <protection locked="0"/>
    </xf>
    <xf numFmtId="3" fontId="22" fillId="9" borderId="9" xfId="0" applyNumberFormat="1" applyFont="1" applyFill="1" applyBorder="1" applyAlignment="1">
      <alignment horizontal="right" vertical="center"/>
    </xf>
    <xf numFmtId="0" fontId="22" fillId="11" borderId="8" xfId="0" applyFont="1" applyFill="1" applyBorder="1" applyAlignment="1" applyProtection="1">
      <alignment vertical="center"/>
      <protection locked="0"/>
    </xf>
    <xf numFmtId="0" fontId="21" fillId="11" borderId="7" xfId="0" applyFont="1" applyFill="1" applyBorder="1" applyAlignment="1" applyProtection="1">
      <alignment vertical="center"/>
      <protection locked="0"/>
    </xf>
    <xf numFmtId="0" fontId="21" fillId="0" borderId="6" xfId="0" applyFont="1" applyBorder="1" applyAlignment="1" applyProtection="1">
      <alignment horizontal="center" vertical="center" textRotation="90" wrapText="1"/>
      <protection locked="0"/>
    </xf>
    <xf numFmtId="3" fontId="23" fillId="0" borderId="0" xfId="0" applyNumberFormat="1" applyFont="1" applyProtection="1">
      <protection locked="0"/>
    </xf>
    <xf numFmtId="3" fontId="1" fillId="0" borderId="0" xfId="0" applyNumberFormat="1" applyFont="1" applyAlignment="1" applyProtection="1">
      <alignment horizontal="left"/>
      <protection locked="0"/>
    </xf>
    <xf numFmtId="3" fontId="23" fillId="0" borderId="0" xfId="0" applyNumberFormat="1" applyFont="1" applyAlignment="1" applyProtection="1">
      <alignment horizontal="left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10" fontId="10" fillId="5" borderId="5" xfId="0" applyNumberFormat="1" applyFont="1" applyFill="1" applyBorder="1" applyAlignment="1" applyProtection="1">
      <alignment horizontal="center" wrapText="1"/>
      <protection locked="0"/>
    </xf>
    <xf numFmtId="1" fontId="10" fillId="2" borderId="5" xfId="0" applyNumberFormat="1" applyFont="1" applyFill="1" applyBorder="1" applyAlignment="1" applyProtection="1">
      <alignment horizontal="center" wrapText="1"/>
      <protection locked="0"/>
    </xf>
    <xf numFmtId="1" fontId="1" fillId="0" borderId="0" xfId="0" applyNumberFormat="1" applyFont="1" applyProtection="1">
      <protection locked="0"/>
    </xf>
    <xf numFmtId="10" fontId="28" fillId="5" borderId="4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10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0" xfId="0" applyNumberFormat="1" applyFont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left"/>
      <protection locked="0"/>
    </xf>
    <xf numFmtId="0" fontId="28" fillId="9" borderId="0" xfId="0" applyFont="1" applyFill="1" applyProtection="1">
      <protection locked="0"/>
    </xf>
    <xf numFmtId="0" fontId="23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2" borderId="0" xfId="0" applyFill="1" applyProtection="1">
      <protection locked="0"/>
    </xf>
    <xf numFmtId="0" fontId="1" fillId="12" borderId="0" xfId="0" applyFont="1" applyFill="1" applyProtection="1">
      <protection locked="0"/>
    </xf>
    <xf numFmtId="3" fontId="1" fillId="12" borderId="0" xfId="0" applyNumberFormat="1" applyFont="1" applyFill="1" applyProtection="1">
      <protection locked="0"/>
    </xf>
    <xf numFmtId="3" fontId="24" fillId="9" borderId="18" xfId="0" applyNumberFormat="1" applyFont="1" applyFill="1" applyBorder="1"/>
    <xf numFmtId="3" fontId="24" fillId="9" borderId="23" xfId="0" applyNumberFormat="1" applyFont="1" applyFill="1" applyBorder="1"/>
    <xf numFmtId="3" fontId="24" fillId="9" borderId="24" xfId="0" applyNumberFormat="1" applyFont="1" applyFill="1" applyBorder="1" applyProtection="1">
      <protection locked="0"/>
    </xf>
    <xf numFmtId="3" fontId="22" fillId="9" borderId="24" xfId="0" applyNumberFormat="1" applyFont="1" applyFill="1" applyBorder="1" applyProtection="1">
      <protection locked="0"/>
    </xf>
    <xf numFmtId="3" fontId="22" fillId="9" borderId="24" xfId="0" applyNumberFormat="1" applyFont="1" applyFill="1" applyBorder="1"/>
    <xf numFmtId="3" fontId="30" fillId="0" borderId="0" xfId="0" applyNumberFormat="1" applyFont="1" applyAlignment="1" applyProtection="1">
      <alignment horizontal="right"/>
      <protection locked="0"/>
    </xf>
    <xf numFmtId="0" fontId="28" fillId="0" borderId="0" xfId="0" applyFont="1" applyProtection="1">
      <protection locked="0"/>
    </xf>
    <xf numFmtId="3" fontId="30" fillId="12" borderId="10" xfId="0" applyNumberFormat="1" applyFont="1" applyFill="1" applyBorder="1" applyAlignment="1" applyProtection="1">
      <alignment horizontal="center"/>
      <protection locked="0"/>
    </xf>
    <xf numFmtId="3" fontId="10" fillId="12" borderId="4" xfId="0" applyNumberFormat="1" applyFont="1" applyFill="1" applyBorder="1" applyAlignment="1" applyProtection="1">
      <alignment horizontal="center" vertical="center" wrapText="1"/>
      <protection locked="0"/>
    </xf>
    <xf numFmtId="1" fontId="9" fillId="12" borderId="5" xfId="0" applyNumberFormat="1" applyFont="1" applyFill="1" applyBorder="1" applyAlignment="1">
      <alignment horizontal="center" wrapText="1"/>
    </xf>
    <xf numFmtId="1" fontId="9" fillId="12" borderId="5" xfId="0" applyNumberFormat="1" applyFont="1" applyFill="1" applyBorder="1" applyAlignment="1" applyProtection="1">
      <alignment horizontal="center" wrapText="1"/>
      <protection locked="0"/>
    </xf>
    <xf numFmtId="1" fontId="9" fillId="4" borderId="5" xfId="0" applyNumberFormat="1" applyFont="1" applyFill="1" applyBorder="1" applyAlignment="1" applyProtection="1">
      <alignment horizontal="center" wrapText="1"/>
      <protection locked="0"/>
    </xf>
    <xf numFmtId="1" fontId="9" fillId="5" borderId="5" xfId="0" applyNumberFormat="1" applyFont="1" applyFill="1" applyBorder="1" applyAlignment="1" applyProtection="1">
      <alignment horizontal="center" wrapText="1"/>
      <protection locked="0"/>
    </xf>
    <xf numFmtId="3" fontId="31" fillId="0" borderId="0" xfId="0" applyNumberFormat="1" applyFont="1" applyProtection="1">
      <protection locked="0"/>
    </xf>
    <xf numFmtId="0" fontId="32" fillId="0" borderId="6" xfId="0" applyFont="1" applyBorder="1" applyAlignment="1" applyProtection="1">
      <alignment horizontal="center" vertical="center" textRotation="90" wrapText="1"/>
      <protection locked="0"/>
    </xf>
    <xf numFmtId="0" fontId="1" fillId="5" borderId="7" xfId="0" applyFont="1" applyFill="1" applyBorder="1" applyAlignment="1" applyProtection="1">
      <alignment vertical="center"/>
      <protection locked="0"/>
    </xf>
    <xf numFmtId="0" fontId="33" fillId="5" borderId="8" xfId="0" applyFont="1" applyFill="1" applyBorder="1" applyAlignment="1" applyProtection="1">
      <alignment vertical="center"/>
      <protection locked="0"/>
    </xf>
    <xf numFmtId="3" fontId="34" fillId="7" borderId="9" xfId="0" applyNumberFormat="1" applyFont="1" applyFill="1" applyBorder="1" applyAlignment="1">
      <alignment horizontal="right" vertical="center"/>
    </xf>
    <xf numFmtId="3" fontId="35" fillId="0" borderId="0" xfId="0" applyNumberFormat="1" applyFont="1" applyProtection="1">
      <protection locked="0"/>
    </xf>
    <xf numFmtId="10" fontId="36" fillId="7" borderId="10" xfId="0" applyNumberFormat="1" applyFont="1" applyFill="1" applyBorder="1" applyAlignment="1" applyProtection="1">
      <alignment horizontal="right" vertical="center"/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3" fontId="37" fillId="0" borderId="13" xfId="0" applyNumberFormat="1" applyFont="1" applyBorder="1" applyProtection="1">
      <protection locked="0"/>
    </xf>
    <xf numFmtId="3" fontId="37" fillId="0" borderId="0" xfId="0" applyNumberFormat="1" applyFont="1" applyProtection="1">
      <protection locked="0"/>
    </xf>
    <xf numFmtId="10" fontId="2" fillId="0" borderId="14" xfId="0" applyNumberFormat="1" applyFont="1" applyBorder="1" applyProtection="1"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Protection="1">
      <protection locked="0"/>
    </xf>
    <xf numFmtId="0" fontId="9" fillId="0" borderId="17" xfId="0" applyFont="1" applyBorder="1" applyProtection="1">
      <protection locked="0"/>
    </xf>
    <xf numFmtId="3" fontId="38" fillId="0" borderId="18" xfId="0" applyNumberFormat="1" applyFont="1" applyBorder="1"/>
    <xf numFmtId="3" fontId="38" fillId="0" borderId="0" xfId="0" applyNumberFormat="1" applyFont="1" applyProtection="1">
      <protection locked="0"/>
    </xf>
    <xf numFmtId="10" fontId="36" fillId="0" borderId="19" xfId="0" applyNumberFormat="1" applyFont="1" applyBorder="1" applyProtection="1">
      <protection locked="0"/>
    </xf>
    <xf numFmtId="0" fontId="12" fillId="0" borderId="16" xfId="0" applyFont="1" applyBorder="1" applyProtection="1">
      <protection locked="0"/>
    </xf>
    <xf numFmtId="3" fontId="39" fillId="0" borderId="18" xfId="0" applyNumberFormat="1" applyFont="1" applyBorder="1"/>
    <xf numFmtId="10" fontId="40" fillId="0" borderId="19" xfId="0" applyNumberFormat="1" applyFont="1" applyBorder="1" applyProtection="1">
      <protection locked="0"/>
    </xf>
    <xf numFmtId="3" fontId="37" fillId="0" borderId="20" xfId="0" applyNumberFormat="1" applyFont="1" applyBorder="1" applyProtection="1">
      <protection locked="0"/>
    </xf>
    <xf numFmtId="10" fontId="2" fillId="0" borderId="33" xfId="0" applyNumberFormat="1" applyFont="1" applyBorder="1" applyProtection="1">
      <protection locked="0"/>
    </xf>
    <xf numFmtId="0" fontId="32" fillId="0" borderId="32" xfId="0" applyFont="1" applyBorder="1" applyAlignment="1" applyProtection="1">
      <alignment horizontal="center" vertical="center" textRotation="90" wrapText="1"/>
      <protection locked="0"/>
    </xf>
    <xf numFmtId="0" fontId="1" fillId="13" borderId="1" xfId="0" applyFont="1" applyFill="1" applyBorder="1" applyProtection="1">
      <protection locked="0"/>
    </xf>
    <xf numFmtId="0" fontId="9" fillId="13" borderId="3" xfId="0" applyFont="1" applyFill="1" applyBorder="1" applyAlignment="1" applyProtection="1">
      <alignment wrapText="1"/>
      <protection locked="0"/>
    </xf>
    <xf numFmtId="3" fontId="34" fillId="7" borderId="21" xfId="0" applyNumberFormat="1" applyFont="1" applyFill="1" applyBorder="1" applyAlignment="1">
      <alignment horizontal="right" vertical="center"/>
    </xf>
    <xf numFmtId="3" fontId="38" fillId="0" borderId="23" xfId="0" applyNumberFormat="1" applyFont="1" applyBorder="1"/>
    <xf numFmtId="0" fontId="12" fillId="0" borderId="17" xfId="0" applyFont="1" applyBorder="1" applyProtection="1">
      <protection locked="0"/>
    </xf>
    <xf numFmtId="3" fontId="39" fillId="0" borderId="18" xfId="0" applyNumberFormat="1" applyFont="1" applyBorder="1" applyProtection="1">
      <protection locked="0"/>
    </xf>
    <xf numFmtId="3" fontId="12" fillId="0" borderId="0" xfId="0" applyNumberFormat="1" applyFont="1" applyProtection="1">
      <protection locked="0"/>
    </xf>
    <xf numFmtId="3" fontId="39" fillId="0" borderId="0" xfId="0" applyNumberFormat="1" applyFont="1" applyProtection="1">
      <protection locked="0"/>
    </xf>
    <xf numFmtId="0" fontId="1" fillId="0" borderId="26" xfId="0" applyFont="1" applyBorder="1" applyAlignment="1" applyProtection="1">
      <alignment horizontal="right"/>
      <protection locked="0"/>
    </xf>
    <xf numFmtId="0" fontId="1" fillId="0" borderId="27" xfId="0" applyFont="1" applyBorder="1" applyProtection="1">
      <protection locked="0"/>
    </xf>
    <xf numFmtId="0" fontId="1" fillId="0" borderId="28" xfId="0" applyFont="1" applyBorder="1" applyProtection="1">
      <protection locked="0"/>
    </xf>
    <xf numFmtId="3" fontId="37" fillId="0" borderId="29" xfId="0" applyNumberFormat="1" applyFont="1" applyBorder="1" applyProtection="1">
      <protection locked="0"/>
    </xf>
    <xf numFmtId="10" fontId="2" fillId="0" borderId="30" xfId="0" applyNumberFormat="1" applyFont="1" applyBorder="1" applyProtection="1">
      <protection locked="0"/>
    </xf>
    <xf numFmtId="0" fontId="40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41" fillId="0" borderId="0" xfId="0" applyFont="1" applyAlignment="1" applyProtection="1">
      <alignment horizontal="right"/>
      <protection locked="0"/>
    </xf>
    <xf numFmtId="3" fontId="0" fillId="0" borderId="0" xfId="0" applyNumberFormat="1"/>
    <xf numFmtId="3" fontId="30" fillId="14" borderId="10" xfId="0" applyNumberFormat="1" applyFont="1" applyFill="1" applyBorder="1" applyAlignment="1" applyProtection="1">
      <alignment horizontal="center"/>
      <protection locked="0"/>
    </xf>
    <xf numFmtId="3" fontId="10" fillId="0" borderId="0" xfId="0" applyNumberFormat="1" applyFont="1" applyAlignment="1" applyProtection="1">
      <alignment horizontal="center" vertical="center" wrapText="1"/>
      <protection locked="0"/>
    </xf>
    <xf numFmtId="9" fontId="10" fillId="0" borderId="0" xfId="1" applyFont="1" applyAlignment="1" applyProtection="1">
      <alignment horizontal="center" vertical="center" wrapText="1"/>
      <protection locked="0"/>
    </xf>
    <xf numFmtId="9" fontId="10" fillId="0" borderId="0" xfId="1" applyFont="1" applyBorder="1" applyAlignment="1" applyProtection="1">
      <alignment horizontal="center" vertical="center" wrapText="1"/>
      <protection locked="0"/>
    </xf>
    <xf numFmtId="10" fontId="28" fillId="0" borderId="0" xfId="0" applyNumberFormat="1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center" wrapText="1"/>
      <protection locked="0"/>
    </xf>
    <xf numFmtId="10" fontId="10" fillId="0" borderId="0" xfId="0" applyNumberFormat="1" applyFont="1" applyAlignment="1" applyProtection="1">
      <alignment horizontal="center" wrapText="1"/>
      <protection locked="0"/>
    </xf>
    <xf numFmtId="3" fontId="34" fillId="7" borderId="34" xfId="0" applyNumberFormat="1" applyFont="1" applyFill="1" applyBorder="1" applyAlignment="1" applyProtection="1">
      <alignment horizontal="right" vertical="center"/>
      <protection locked="0"/>
    </xf>
    <xf numFmtId="10" fontId="36" fillId="7" borderId="35" xfId="0" applyNumberFormat="1" applyFont="1" applyFill="1" applyBorder="1" applyAlignment="1" applyProtection="1">
      <alignment horizontal="right" vertical="center"/>
      <protection locked="0"/>
    </xf>
    <xf numFmtId="0" fontId="9" fillId="0" borderId="36" xfId="0" applyFont="1" applyBorder="1" applyProtection="1">
      <protection locked="0"/>
    </xf>
    <xf numFmtId="0" fontId="9" fillId="0" borderId="37" xfId="0" applyFont="1" applyBorder="1" applyProtection="1">
      <protection locked="0"/>
    </xf>
    <xf numFmtId="0" fontId="1" fillId="0" borderId="38" xfId="0" applyFont="1" applyBorder="1" applyProtection="1">
      <protection locked="0"/>
    </xf>
    <xf numFmtId="3" fontId="38" fillId="0" borderId="39" xfId="0" applyNumberFormat="1" applyFont="1" applyBorder="1" applyProtection="1">
      <protection locked="0"/>
    </xf>
    <xf numFmtId="10" fontId="2" fillId="0" borderId="40" xfId="0" applyNumberFormat="1" applyFont="1" applyBorder="1" applyProtection="1">
      <protection locked="0"/>
    </xf>
    <xf numFmtId="3" fontId="38" fillId="0" borderId="18" xfId="0" applyNumberFormat="1" applyFont="1" applyBorder="1" applyProtection="1">
      <protection locked="0"/>
    </xf>
    <xf numFmtId="3" fontId="38" fillId="0" borderId="20" xfId="0" applyNumberFormat="1" applyFont="1" applyBorder="1" applyProtection="1">
      <protection locked="0"/>
    </xf>
    <xf numFmtId="3" fontId="34" fillId="7" borderId="21" xfId="0" applyNumberFormat="1" applyFont="1" applyFill="1" applyBorder="1" applyAlignment="1" applyProtection="1">
      <alignment horizontal="right" vertical="center"/>
      <protection locked="0"/>
    </xf>
    <xf numFmtId="0" fontId="9" fillId="0" borderId="15" xfId="0" applyFont="1" applyBorder="1" applyAlignment="1" applyProtection="1">
      <alignment horizontal="right"/>
      <protection locked="0"/>
    </xf>
    <xf numFmtId="0" fontId="44" fillId="0" borderId="17" xfId="0" applyFont="1" applyBorder="1" applyProtection="1">
      <protection locked="0"/>
    </xf>
    <xf numFmtId="0" fontId="44" fillId="0" borderId="0" xfId="0" applyFont="1" applyProtection="1">
      <protection locked="0"/>
    </xf>
    <xf numFmtId="3" fontId="38" fillId="0" borderId="23" xfId="0" applyNumberFormat="1" applyFont="1" applyBorder="1" applyProtection="1">
      <protection locked="0"/>
    </xf>
    <xf numFmtId="3" fontId="44" fillId="0" borderId="0" xfId="0" applyNumberFormat="1" applyFont="1" applyProtection="1">
      <protection locked="0"/>
    </xf>
    <xf numFmtId="0" fontId="40" fillId="12" borderId="1" xfId="0" applyFont="1" applyFill="1" applyBorder="1" applyAlignment="1" applyProtection="1">
      <alignment horizontal="center"/>
      <protection locked="0"/>
    </xf>
    <xf numFmtId="0" fontId="1" fillId="12" borderId="2" xfId="0" applyFont="1" applyFill="1" applyBorder="1" applyAlignment="1" applyProtection="1">
      <alignment horizontal="center"/>
      <protection locked="0"/>
    </xf>
    <xf numFmtId="0" fontId="33" fillId="12" borderId="3" xfId="0" applyFont="1" applyFill="1" applyBorder="1" applyAlignment="1" applyProtection="1">
      <alignment horizontal="center" vertical="center"/>
      <protection locked="0"/>
    </xf>
    <xf numFmtId="0" fontId="1" fillId="6" borderId="0" xfId="0" applyFont="1" applyFill="1" applyProtection="1">
      <protection locked="0"/>
    </xf>
    <xf numFmtId="3" fontId="34" fillId="12" borderId="31" xfId="0" applyNumberFormat="1" applyFont="1" applyFill="1" applyBorder="1" applyAlignment="1" applyProtection="1">
      <alignment horizontal="right" vertical="center"/>
      <protection locked="0"/>
    </xf>
    <xf numFmtId="3" fontId="1" fillId="6" borderId="0" xfId="0" applyNumberFormat="1" applyFont="1" applyFill="1" applyProtection="1">
      <protection locked="0"/>
    </xf>
    <xf numFmtId="0" fontId="33" fillId="13" borderId="10" xfId="0" applyFont="1" applyFill="1" applyBorder="1" applyAlignment="1" applyProtection="1">
      <alignment horizontal="left" vertical="center"/>
      <protection locked="0"/>
    </xf>
    <xf numFmtId="0" fontId="1" fillId="13" borderId="2" xfId="0" applyFont="1" applyFill="1" applyBorder="1" applyAlignment="1" applyProtection="1">
      <alignment horizontal="center"/>
      <protection locked="0"/>
    </xf>
    <xf numFmtId="0" fontId="0" fillId="13" borderId="3" xfId="0" applyFill="1" applyBorder="1" applyProtection="1">
      <protection locked="0"/>
    </xf>
    <xf numFmtId="3" fontId="34" fillId="13" borderId="31" xfId="0" applyNumberFormat="1" applyFont="1" applyFill="1" applyBorder="1" applyAlignment="1" applyProtection="1">
      <alignment horizontal="right" vertical="center"/>
      <protection locked="0"/>
    </xf>
    <xf numFmtId="3" fontId="34" fillId="9" borderId="9" xfId="0" applyNumberFormat="1" applyFont="1" applyFill="1" applyBorder="1" applyAlignment="1">
      <alignment horizontal="right" vertical="center"/>
    </xf>
    <xf numFmtId="3" fontId="38" fillId="9" borderId="18" xfId="0" applyNumberFormat="1" applyFont="1" applyFill="1" applyBorder="1"/>
    <xf numFmtId="3" fontId="9" fillId="9" borderId="0" xfId="0" applyNumberFormat="1" applyFont="1" applyFill="1" applyProtection="1">
      <protection locked="0"/>
    </xf>
    <xf numFmtId="3" fontId="38" fillId="9" borderId="0" xfId="0" applyNumberFormat="1" applyFont="1" applyFill="1" applyProtection="1">
      <protection locked="0"/>
    </xf>
    <xf numFmtId="3" fontId="39" fillId="9" borderId="18" xfId="0" applyNumberFormat="1" applyFont="1" applyFill="1" applyBorder="1"/>
    <xf numFmtId="3" fontId="37" fillId="9" borderId="20" xfId="0" applyNumberFormat="1" applyFont="1" applyFill="1" applyBorder="1" applyProtection="1">
      <protection locked="0"/>
    </xf>
    <xf numFmtId="3" fontId="1" fillId="9" borderId="0" xfId="0" applyNumberFormat="1" applyFont="1" applyFill="1" applyProtection="1">
      <protection locked="0"/>
    </xf>
    <xf numFmtId="3" fontId="37" fillId="9" borderId="0" xfId="0" applyNumberFormat="1" applyFont="1" applyFill="1" applyProtection="1">
      <protection locked="0"/>
    </xf>
    <xf numFmtId="3" fontId="34" fillId="9" borderId="34" xfId="0" applyNumberFormat="1" applyFont="1" applyFill="1" applyBorder="1" applyAlignment="1" applyProtection="1">
      <alignment horizontal="right" vertical="center"/>
      <protection locked="0"/>
    </xf>
    <xf numFmtId="3" fontId="38" fillId="9" borderId="18" xfId="0" applyNumberFormat="1" applyFont="1" applyFill="1" applyBorder="1" applyProtection="1">
      <protection locked="0"/>
    </xf>
    <xf numFmtId="3" fontId="39" fillId="9" borderId="18" xfId="0" applyNumberFormat="1" applyFont="1" applyFill="1" applyBorder="1" applyProtection="1">
      <protection locked="0"/>
    </xf>
    <xf numFmtId="3" fontId="12" fillId="9" borderId="0" xfId="0" applyNumberFormat="1" applyFont="1" applyFill="1" applyProtection="1">
      <protection locked="0"/>
    </xf>
    <xf numFmtId="3" fontId="38" fillId="9" borderId="20" xfId="0" applyNumberFormat="1" applyFont="1" applyFill="1" applyBorder="1" applyProtection="1">
      <protection locked="0"/>
    </xf>
    <xf numFmtId="3" fontId="2" fillId="9" borderId="0" xfId="0" applyNumberFormat="1" applyFont="1" applyFill="1" applyProtection="1">
      <protection locked="0"/>
    </xf>
    <xf numFmtId="3" fontId="39" fillId="9" borderId="0" xfId="0" applyNumberFormat="1" applyFont="1" applyFill="1" applyProtection="1">
      <protection locked="0"/>
    </xf>
    <xf numFmtId="3" fontId="42" fillId="9" borderId="18" xfId="0" applyNumberFormat="1" applyFont="1" applyFill="1" applyBorder="1" applyProtection="1">
      <protection locked="0"/>
    </xf>
    <xf numFmtId="3" fontId="43" fillId="9" borderId="18" xfId="0" applyNumberFormat="1" applyFont="1" applyFill="1" applyBorder="1" applyProtection="1">
      <protection locked="0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2</xdr:col>
      <xdr:colOff>4432300</xdr:colOff>
      <xdr:row>2</xdr:row>
      <xdr:rowOff>25400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9C68785B-12DA-4DFF-8C37-D8998D8C9AA7}"/>
            </a:ext>
          </a:extLst>
        </xdr:cNvPr>
        <xdr:cNvSpPr>
          <a:spLocks noChangeArrowheads="1"/>
        </xdr:cNvSpPr>
      </xdr:nvSpPr>
      <xdr:spPr bwMode="auto">
        <a:xfrm>
          <a:off x="0" y="161925"/>
          <a:ext cx="2289175" cy="1873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blurRad="63500" dist="38099" dir="2700000" algn="ctr" rotWithShape="0">
            <a:srgbClr val="000000">
              <a:alpha val="74997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fr-FR"/>
        </a:p>
      </xdr:txBody>
    </xdr:sp>
    <xdr:clientData/>
  </xdr:twoCellAnchor>
  <xdr:twoCellAnchor>
    <xdr:from>
      <xdr:col>12</xdr:col>
      <xdr:colOff>0</xdr:colOff>
      <xdr:row>1</xdr:row>
      <xdr:rowOff>12700</xdr:rowOff>
    </xdr:from>
    <xdr:to>
      <xdr:col>20</xdr:col>
      <xdr:colOff>12700</xdr:colOff>
      <xdr:row>2</xdr:row>
      <xdr:rowOff>12700</xdr:rowOff>
    </xdr:to>
    <xdr:sp macro="" textlink="">
      <xdr:nvSpPr>
        <xdr:cNvPr id="3" name="Rectangle 5">
          <a:extLst>
            <a:ext uri="{FF2B5EF4-FFF2-40B4-BE49-F238E27FC236}">
              <a16:creationId xmlns:a16="http://schemas.microsoft.com/office/drawing/2014/main" id="{2BE28A15-1DF8-4195-8D8E-020F3A48093F}"/>
            </a:ext>
          </a:extLst>
        </xdr:cNvPr>
        <xdr:cNvSpPr>
          <a:spLocks noChangeArrowheads="1"/>
        </xdr:cNvSpPr>
      </xdr:nvSpPr>
      <xdr:spPr bwMode="auto">
        <a:xfrm>
          <a:off x="9144000" y="174625"/>
          <a:ext cx="7632700" cy="161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blurRad="63500" dist="38099" dir="2700000" algn="ctr" rotWithShape="0">
            <a:srgbClr val="000000">
              <a:alpha val="74997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r>
            <a:rPr lang="fr-FR"/>
            <a:t>SECTION DE FONCTIONNEMENT</a:t>
          </a:r>
          <a:r>
            <a:rPr lang="fr-FR" baseline="0"/>
            <a:t> -DEPENSES</a:t>
          </a:r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1220391</xdr:colOff>
      <xdr:row>1</xdr:row>
      <xdr:rowOff>29766</xdr:rowOff>
    </xdr:from>
    <xdr:to>
      <xdr:col>27</xdr:col>
      <xdr:colOff>476250</xdr:colOff>
      <xdr:row>2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7F9F2E1-DDCF-402A-871D-48DCBA6FA73A}"/>
            </a:ext>
          </a:extLst>
        </xdr:cNvPr>
        <xdr:cNvSpPr>
          <a:spLocks noChangeArrowheads="1"/>
        </xdr:cNvSpPr>
      </xdr:nvSpPr>
      <xdr:spPr bwMode="auto">
        <a:xfrm>
          <a:off x="15790664" y="119063"/>
          <a:ext cx="4137422" cy="223242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blurRad="63500" dist="38099" dir="2700000" algn="ctr" rotWithShape="0">
            <a:srgbClr val="000000">
              <a:alpha val="74997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fr-FR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ylvie\Ana%20Fi%20Communes%2034\St%20Bauzille%20de%20Putois\Actualisation%2012%202024\Actu%20Ana%20Fi%2012%202024.xlsx" TargetMode="External"/><Relationship Id="rId1" Type="http://schemas.openxmlformats.org/officeDocument/2006/relationships/externalLinkPath" Target="/Sylvie/Ana%20Fi%20Communes%2034/St%20Bauzille%20de%20Putois/Actualisation%2012%202024/Actu%20Ana%20Fi%2012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euil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F1504-9BBC-4676-8536-26F52356DF59}">
  <sheetPr>
    <pageSetUpPr fitToPage="1"/>
  </sheetPr>
  <dimension ref="A1:Y401"/>
  <sheetViews>
    <sheetView showGridLines="0" topLeftCell="A37" zoomScale="75" zoomScaleNormal="75" zoomScalePageLayoutView="82" workbookViewId="0">
      <selection activeCell="H58" sqref="H58"/>
    </sheetView>
  </sheetViews>
  <sheetFormatPr baseColWidth="10" defaultColWidth="11.42578125" defaultRowHeight="12.75"/>
  <cols>
    <col min="1" max="1" width="19.28515625" style="4" customWidth="1"/>
    <col min="2" max="2" width="4.7109375" style="4" customWidth="1"/>
    <col min="3" max="3" width="88.28515625" style="4" customWidth="1"/>
    <col min="4" max="4" width="5.7109375" style="4" customWidth="1"/>
    <col min="5" max="5" width="19" style="4" bestFit="1" customWidth="1"/>
    <col min="6" max="6" width="4.42578125" style="4" customWidth="1"/>
    <col min="7" max="7" width="19" style="4" bestFit="1" customWidth="1"/>
    <col min="8" max="8" width="4.42578125" style="4" customWidth="1"/>
    <col min="9" max="9" width="19" style="4" bestFit="1" customWidth="1"/>
    <col min="10" max="10" width="2.28515625" style="4" customWidth="1"/>
    <col min="11" max="11" width="19" style="4" bestFit="1" customWidth="1"/>
    <col min="12" max="12" width="4.140625" style="4" customWidth="1"/>
    <col min="13" max="13" width="19" style="4" bestFit="1" customWidth="1"/>
    <col min="14" max="14" width="3.42578125" style="4" customWidth="1"/>
    <col min="15" max="15" width="19" style="4" customWidth="1"/>
    <col min="16" max="16" width="5" style="4" customWidth="1"/>
    <col min="17" max="17" width="19" style="4" customWidth="1"/>
    <col min="18" max="18" width="5.7109375" style="4" customWidth="1"/>
    <col min="19" max="19" width="3.140625" style="4" hidden="1" customWidth="1"/>
    <col min="20" max="20" width="18.42578125" style="4" customWidth="1"/>
    <col min="21" max="21" width="3.5703125" style="4" customWidth="1"/>
    <col min="22" max="22" width="15.7109375" style="4" bestFit="1" customWidth="1"/>
    <col min="23" max="16384" width="11.42578125" style="4"/>
  </cols>
  <sheetData>
    <row r="1" spans="1:25" ht="15">
      <c r="A1" s="1"/>
      <c r="B1" s="1"/>
      <c r="C1" s="1"/>
      <c r="D1" s="1"/>
      <c r="E1" s="1"/>
      <c r="F1" s="1"/>
      <c r="G1" s="1"/>
      <c r="H1" s="1"/>
      <c r="I1" s="2"/>
      <c r="J1" s="1"/>
      <c r="K1" s="2"/>
      <c r="L1" s="2"/>
      <c r="M1" s="2"/>
      <c r="N1" s="2"/>
      <c r="O1" s="2"/>
      <c r="P1" s="1"/>
      <c r="Q1" s="2"/>
      <c r="R1" s="1"/>
      <c r="S1" s="1"/>
      <c r="T1" s="3"/>
    </row>
    <row r="2" spans="1:25" ht="18">
      <c r="A2" s="46" t="s">
        <v>122</v>
      </c>
      <c r="B2" s="1"/>
      <c r="C2" s="1"/>
      <c r="D2" s="1"/>
      <c r="E2" s="1"/>
      <c r="F2" s="1"/>
      <c r="G2" s="1"/>
      <c r="H2" s="1"/>
      <c r="I2" s="2"/>
      <c r="J2" s="1"/>
      <c r="K2" s="2"/>
      <c r="L2" s="2"/>
      <c r="M2" s="177"/>
      <c r="N2" s="177"/>
      <c r="O2" s="177"/>
      <c r="P2" s="176"/>
      <c r="Q2" s="177"/>
      <c r="R2" s="176"/>
      <c r="S2" s="176"/>
      <c r="T2" s="175"/>
      <c r="U2" s="174"/>
      <c r="V2" s="174"/>
      <c r="X2" s="174"/>
      <c r="Y2" s="174"/>
    </row>
    <row r="3" spans="1:25" ht="15">
      <c r="A3" s="1"/>
      <c r="B3" s="1"/>
      <c r="C3" s="1"/>
      <c r="D3" s="1"/>
      <c r="E3" s="1"/>
      <c r="F3" s="1"/>
      <c r="G3" s="1"/>
      <c r="H3" s="1"/>
      <c r="I3" s="2"/>
      <c r="J3" s="1"/>
      <c r="K3" s="2"/>
      <c r="L3" s="2"/>
      <c r="M3" s="2"/>
      <c r="N3" s="2"/>
      <c r="O3" s="2"/>
      <c r="P3" s="1"/>
      <c r="Q3" s="2"/>
      <c r="R3" s="1"/>
      <c r="S3" s="1"/>
      <c r="T3" s="3"/>
    </row>
    <row r="4" spans="1:25" ht="15">
      <c r="A4" s="54" t="s">
        <v>73</v>
      </c>
      <c r="B4" s="54"/>
      <c r="C4" s="173"/>
      <c r="D4" s="173"/>
      <c r="E4" s="160"/>
      <c r="F4" s="173"/>
      <c r="G4" s="160"/>
      <c r="H4" s="1"/>
      <c r="I4" s="160"/>
      <c r="J4" s="1"/>
      <c r="K4" s="160"/>
      <c r="L4" s="2"/>
      <c r="M4" s="160"/>
      <c r="N4" s="160"/>
      <c r="O4" s="160"/>
      <c r="P4" s="1"/>
      <c r="Q4" s="160"/>
      <c r="R4" s="1"/>
      <c r="S4" s="1"/>
      <c r="T4" s="3"/>
    </row>
    <row r="5" spans="1:25" ht="15">
      <c r="A5" s="172"/>
      <c r="B5" s="171" t="s">
        <v>0</v>
      </c>
      <c r="C5" s="1"/>
      <c r="D5" s="1"/>
      <c r="E5" s="1"/>
      <c r="F5" s="1"/>
      <c r="G5" s="1"/>
      <c r="H5" s="1"/>
      <c r="I5" s="2"/>
      <c r="J5" s="1"/>
      <c r="K5" s="2"/>
      <c r="L5" s="2"/>
      <c r="M5" s="2"/>
      <c r="N5" s="105"/>
      <c r="O5" s="105"/>
      <c r="P5" s="1"/>
      <c r="Q5" s="105"/>
      <c r="R5" s="1"/>
      <c r="S5" s="1"/>
      <c r="T5" s="3"/>
    </row>
    <row r="6" spans="1:25" ht="51.75" customHeight="1">
      <c r="A6" s="18"/>
      <c r="B6" s="105"/>
      <c r="C6" s="163"/>
      <c r="D6" s="105"/>
      <c r="E6" s="168" t="s">
        <v>2</v>
      </c>
      <c r="F6" s="105"/>
      <c r="G6" s="168" t="s">
        <v>2</v>
      </c>
      <c r="H6" s="105"/>
      <c r="I6" s="168" t="s">
        <v>2</v>
      </c>
      <c r="J6" s="105"/>
      <c r="K6" s="168" t="s">
        <v>2</v>
      </c>
      <c r="L6" s="170"/>
      <c r="M6" s="168" t="s">
        <v>2</v>
      </c>
      <c r="N6" s="1"/>
      <c r="O6" s="168" t="s">
        <v>2</v>
      </c>
      <c r="P6" s="105"/>
      <c r="Q6" s="168" t="s">
        <v>165</v>
      </c>
      <c r="R6" s="105"/>
      <c r="S6" s="105"/>
      <c r="T6" s="167" t="str">
        <f>"Evolution de CA à CA de " &amp; M7</f>
        <v>Evolution de CA à CA de 2022</v>
      </c>
      <c r="V6" s="167" t="str">
        <f>"Evolution de CA à CA de " &amp; O7</f>
        <v>Evolution de CA à CA de 2023</v>
      </c>
    </row>
    <row r="7" spans="1:25" ht="30.75" customHeight="1">
      <c r="A7" s="1" t="s">
        <v>166</v>
      </c>
      <c r="B7" s="1"/>
      <c r="C7" s="1"/>
      <c r="D7" s="1"/>
      <c r="E7" s="165">
        <f>FDEP!F7</f>
        <v>2018</v>
      </c>
      <c r="F7" s="1"/>
      <c r="G7" s="165">
        <f>E7+1</f>
        <v>2019</v>
      </c>
      <c r="H7" s="1"/>
      <c r="I7" s="165">
        <f>G7+1</f>
        <v>2020</v>
      </c>
      <c r="J7" s="1"/>
      <c r="K7" s="165">
        <f>I7+1</f>
        <v>2021</v>
      </c>
      <c r="L7" s="166"/>
      <c r="M7" s="165">
        <f>K7+1</f>
        <v>2022</v>
      </c>
      <c r="N7" s="104"/>
      <c r="O7" s="165">
        <f>M7+1</f>
        <v>2023</v>
      </c>
      <c r="P7" s="1"/>
      <c r="Q7" s="165">
        <f>O7+1</f>
        <v>2024</v>
      </c>
      <c r="R7" s="1"/>
      <c r="S7" s="1"/>
      <c r="T7" s="164" t="str">
        <f>"à " &amp; M7+1</f>
        <v>à 2023</v>
      </c>
      <c r="V7" s="164" t="str">
        <f>"à " &amp; O7+1</f>
        <v>à 2024</v>
      </c>
    </row>
    <row r="8" spans="1:25" ht="15">
      <c r="A8" s="1"/>
      <c r="B8" s="1"/>
      <c r="C8" s="163"/>
      <c r="D8" s="1"/>
      <c r="E8" s="160"/>
      <c r="F8" s="1"/>
      <c r="G8" s="160"/>
      <c r="H8" s="104"/>
      <c r="I8" s="160"/>
      <c r="J8" s="104"/>
      <c r="K8" s="160"/>
      <c r="L8" s="162"/>
      <c r="M8" s="160"/>
      <c r="N8" s="101"/>
      <c r="O8" s="160"/>
      <c r="P8" s="104"/>
      <c r="Q8" s="160"/>
      <c r="R8" s="104"/>
      <c r="S8" s="104"/>
      <c r="T8" s="3"/>
      <c r="V8" s="3"/>
    </row>
    <row r="9" spans="1:25" ht="15.75" thickBot="1">
      <c r="A9" s="1"/>
      <c r="B9" s="1"/>
      <c r="C9" s="1"/>
      <c r="D9" s="1"/>
      <c r="E9" s="160"/>
      <c r="F9" s="1"/>
      <c r="G9" s="160"/>
      <c r="H9" s="101"/>
      <c r="I9" s="160"/>
      <c r="J9" s="101"/>
      <c r="K9" s="160"/>
      <c r="L9" s="161"/>
      <c r="M9" s="160"/>
      <c r="N9" s="101"/>
      <c r="O9" s="160"/>
      <c r="P9" s="101"/>
      <c r="Q9" s="160"/>
      <c r="R9" s="101"/>
      <c r="S9" s="101"/>
      <c r="T9" s="3"/>
      <c r="V9" s="3"/>
    </row>
    <row r="10" spans="1:25" ht="59.25" thickTop="1" thickBot="1">
      <c r="A10" s="159" t="s">
        <v>4</v>
      </c>
      <c r="B10" s="158"/>
      <c r="C10" s="157" t="s">
        <v>120</v>
      </c>
      <c r="D10" s="100"/>
      <c r="E10" s="156"/>
      <c r="F10" s="100"/>
      <c r="G10" s="156"/>
      <c r="H10" s="100"/>
      <c r="I10" s="156"/>
      <c r="J10" s="106"/>
      <c r="K10" s="156"/>
      <c r="L10" s="106"/>
      <c r="M10" s="156"/>
      <c r="N10" s="101"/>
      <c r="O10" s="156"/>
      <c r="P10" s="101"/>
      <c r="Q10" s="156"/>
      <c r="R10" s="100"/>
      <c r="S10" s="100"/>
      <c r="T10" s="144" t="str">
        <f>IF(M10=0,"",O10/K10-1)</f>
        <v/>
      </c>
      <c r="V10" s="144" t="str">
        <f>IF(O10=0,"",Q10/O10-1)</f>
        <v/>
      </c>
    </row>
    <row r="11" spans="1:25" ht="23.25">
      <c r="A11" s="151"/>
      <c r="B11" s="100"/>
      <c r="C11" s="150"/>
      <c r="D11" s="100"/>
      <c r="E11" s="155"/>
      <c r="F11" s="31"/>
      <c r="G11" s="155"/>
      <c r="H11" s="31"/>
      <c r="I11" s="155"/>
      <c r="J11" s="31"/>
      <c r="K11" s="155"/>
      <c r="L11" s="31"/>
      <c r="M11" s="155"/>
      <c r="N11" s="31"/>
      <c r="O11" s="155"/>
      <c r="P11" s="31"/>
      <c r="Q11" s="155"/>
      <c r="R11" s="100"/>
      <c r="S11" s="100"/>
      <c r="T11" s="154"/>
      <c r="V11" s="154"/>
    </row>
    <row r="12" spans="1:25" ht="23.25">
      <c r="A12" s="131" t="s">
        <v>119</v>
      </c>
      <c r="B12" s="134" t="s">
        <v>118</v>
      </c>
      <c r="C12" s="133"/>
      <c r="D12" s="100"/>
      <c r="E12" s="152"/>
      <c r="F12" s="31"/>
      <c r="G12" s="152"/>
      <c r="H12" s="31"/>
      <c r="I12" s="152"/>
      <c r="J12" s="31"/>
      <c r="K12" s="152"/>
      <c r="L12" s="31"/>
      <c r="M12" s="152"/>
      <c r="N12" s="31"/>
      <c r="O12" s="152"/>
      <c r="P12" s="31"/>
      <c r="Q12" s="152"/>
      <c r="R12" s="113"/>
      <c r="S12" s="113"/>
      <c r="T12" s="132" t="str">
        <f>IF(K12=0,"",M12/K12-1)</f>
        <v/>
      </c>
      <c r="V12" s="132" t="str">
        <f>IF(O12=0,"",Q12/O10-1)</f>
        <v/>
      </c>
    </row>
    <row r="13" spans="1:25" ht="23.25">
      <c r="A13" s="131" t="str">
        <f>"002"</f>
        <v>002</v>
      </c>
      <c r="B13" s="134" t="s">
        <v>117</v>
      </c>
      <c r="C13" s="133"/>
      <c r="D13" s="100"/>
      <c r="E13" s="152"/>
      <c r="F13" s="31"/>
      <c r="G13" s="152"/>
      <c r="H13" s="31"/>
      <c r="I13" s="152"/>
      <c r="J13" s="31"/>
      <c r="K13" s="152"/>
      <c r="L13" s="31"/>
      <c r="M13" s="152"/>
      <c r="N13" s="31"/>
      <c r="O13" s="152"/>
      <c r="P13" s="31"/>
      <c r="Q13" s="152"/>
      <c r="R13" s="113"/>
      <c r="S13" s="113"/>
      <c r="T13" s="132" t="str">
        <f>IF(K13=0,"",M13/K13-1)</f>
        <v/>
      </c>
      <c r="V13" s="132" t="str">
        <f>IF(O13=0,"",Q13/O13-1)</f>
        <v/>
      </c>
    </row>
    <row r="14" spans="1:25" ht="23.25">
      <c r="A14" s="153" t="s">
        <v>161</v>
      </c>
      <c r="B14" s="134" t="s">
        <v>162</v>
      </c>
      <c r="C14" s="133"/>
      <c r="D14" s="100"/>
      <c r="E14" s="152"/>
      <c r="F14" s="31"/>
      <c r="G14" s="152"/>
      <c r="H14" s="31"/>
      <c r="I14" s="152"/>
      <c r="J14" s="31"/>
      <c r="K14" s="152"/>
      <c r="L14" s="31"/>
      <c r="M14" s="152"/>
      <c r="N14" s="31"/>
      <c r="O14" s="152"/>
      <c r="P14" s="31"/>
      <c r="Q14" s="152"/>
      <c r="R14" s="113"/>
      <c r="S14" s="113"/>
      <c r="T14" s="132" t="str">
        <f>IF(M14=0,"",O14/K14-1)</f>
        <v/>
      </c>
      <c r="V14" s="132" t="str">
        <f>IF(O14=0,"",Q14/O14-1)</f>
        <v/>
      </c>
    </row>
    <row r="15" spans="1:25" ht="14.25" customHeight="1" thickBot="1">
      <c r="A15" s="151"/>
      <c r="B15" s="100"/>
      <c r="C15" s="150"/>
      <c r="D15" s="100"/>
      <c r="E15" s="149"/>
      <c r="F15" s="31"/>
      <c r="G15" s="149"/>
      <c r="H15" s="31"/>
      <c r="I15" s="149"/>
      <c r="J15" s="31"/>
      <c r="K15" s="149"/>
      <c r="L15" s="31"/>
      <c r="M15" s="149"/>
      <c r="N15" s="31"/>
      <c r="O15" s="149"/>
      <c r="P15" s="31"/>
      <c r="Q15" s="149"/>
      <c r="R15" s="100"/>
      <c r="S15" s="100"/>
      <c r="T15" s="132" t="str">
        <f>IF(K15=0,"",M15/K15-1)</f>
        <v/>
      </c>
      <c r="V15" s="132"/>
    </row>
    <row r="16" spans="1:25" ht="44.25" customHeight="1" thickTop="1" thickBot="1">
      <c r="A16" s="148" t="s">
        <v>4</v>
      </c>
      <c r="B16" s="147"/>
      <c r="C16" s="146" t="s">
        <v>116</v>
      </c>
      <c r="D16" s="100"/>
      <c r="E16" s="145">
        <f>E10-E12-E13-E14</f>
        <v>0</v>
      </c>
      <c r="F16" s="31"/>
      <c r="G16" s="145">
        <f>G10-G12-G13-G14</f>
        <v>0</v>
      </c>
      <c r="H16" s="31"/>
      <c r="I16" s="145">
        <f>I10-I12-I13-I14</f>
        <v>0</v>
      </c>
      <c r="J16" s="31"/>
      <c r="K16" s="145">
        <f>K10-K12-K13-K14</f>
        <v>0</v>
      </c>
      <c r="L16" s="31"/>
      <c r="M16" s="145">
        <f>M10-M12-M13-M14</f>
        <v>0</v>
      </c>
      <c r="N16" s="31"/>
      <c r="O16" s="145">
        <f>O10-O12-O13-O14</f>
        <v>0</v>
      </c>
      <c r="P16" s="31"/>
      <c r="Q16" s="145">
        <f>Q10-Q12-Q13-Q14</f>
        <v>0</v>
      </c>
      <c r="R16" s="100"/>
      <c r="S16" s="100"/>
      <c r="T16" s="144" t="str">
        <f>IF(M16=0,"",O16/K16-1)</f>
        <v/>
      </c>
      <c r="V16" s="144" t="str">
        <f>IF(O16=0,"",Q16/O16-1)</f>
        <v/>
      </c>
    </row>
    <row r="17" spans="1:22" ht="23.25">
      <c r="A17" s="131">
        <v>70</v>
      </c>
      <c r="B17" s="134" t="s">
        <v>115</v>
      </c>
      <c r="C17" s="133"/>
      <c r="D17" s="113"/>
      <c r="E17" s="152"/>
      <c r="F17" s="31"/>
      <c r="G17" s="152"/>
      <c r="H17" s="31"/>
      <c r="I17" s="152"/>
      <c r="J17" s="31"/>
      <c r="K17" s="152"/>
      <c r="L17" s="31"/>
      <c r="M17" s="152"/>
      <c r="N17" s="31"/>
      <c r="O17" s="152"/>
      <c r="P17" s="31"/>
      <c r="Q17" s="152"/>
      <c r="R17" s="113"/>
      <c r="S17" s="113"/>
      <c r="T17" s="132" t="str">
        <f>IF(M17=0,"",O17/K17-1)</f>
        <v/>
      </c>
      <c r="V17" s="132" t="str" cm="1">
        <f t="array" ref="V17">IF(O17=0,"",Q17:Q17/O17-1)</f>
        <v/>
      </c>
    </row>
    <row r="18" spans="1:22" ht="23.25">
      <c r="A18" s="131"/>
      <c r="B18" s="134"/>
      <c r="C18" s="129" t="s">
        <v>114</v>
      </c>
      <c r="D18" s="113"/>
      <c r="E18" s="178"/>
      <c r="F18" s="31"/>
      <c r="G18" s="178"/>
      <c r="H18" s="31"/>
      <c r="I18" s="178"/>
      <c r="J18" s="31"/>
      <c r="K18" s="178"/>
      <c r="L18" s="31"/>
      <c r="M18" s="178"/>
      <c r="N18" s="31"/>
      <c r="O18" s="178"/>
      <c r="P18" s="31"/>
      <c r="Q18" s="178"/>
      <c r="R18" s="113"/>
      <c r="S18" s="113"/>
      <c r="T18" s="132"/>
      <c r="V18" s="125" t="str">
        <f>IF(O18=0,"",Q18/O18-1)</f>
        <v/>
      </c>
    </row>
    <row r="19" spans="1:22" ht="3.75" hidden="1" customHeight="1">
      <c r="A19" s="131"/>
      <c r="B19" s="134"/>
      <c r="C19" s="129" t="s">
        <v>113</v>
      </c>
      <c r="D19" s="113"/>
      <c r="E19" s="178"/>
      <c r="F19" s="31"/>
      <c r="G19" s="178"/>
      <c r="H19" s="31"/>
      <c r="I19" s="178"/>
      <c r="J19" s="31"/>
      <c r="K19" s="178"/>
      <c r="L19" s="31"/>
      <c r="M19" s="178"/>
      <c r="N19" s="31"/>
      <c r="O19" s="178"/>
      <c r="P19" s="31"/>
      <c r="Q19" s="178"/>
      <c r="R19" s="113"/>
      <c r="S19" s="113"/>
      <c r="T19" s="132"/>
      <c r="V19" s="125" t="str">
        <f>IF(O19=0,"",Q19/O19-1)</f>
        <v/>
      </c>
    </row>
    <row r="20" spans="1:22" ht="23.25" hidden="1">
      <c r="A20" s="131"/>
      <c r="B20" s="134"/>
      <c r="C20" s="129" t="s">
        <v>112</v>
      </c>
      <c r="D20" s="113"/>
      <c r="E20" s="178"/>
      <c r="F20" s="31"/>
      <c r="G20" s="178"/>
      <c r="H20" s="31"/>
      <c r="I20" s="178"/>
      <c r="J20" s="31"/>
      <c r="K20" s="178"/>
      <c r="L20" s="31"/>
      <c r="M20" s="178"/>
      <c r="N20" s="31"/>
      <c r="O20" s="178"/>
      <c r="P20" s="31"/>
      <c r="Q20" s="178"/>
      <c r="R20" s="113"/>
      <c r="S20" s="113"/>
      <c r="T20" s="132"/>
      <c r="V20" s="125" t="str">
        <f>IF(O20=0,"",Q20/O20-1)</f>
        <v/>
      </c>
    </row>
    <row r="21" spans="1:22" ht="23.25" hidden="1">
      <c r="A21" s="131"/>
      <c r="B21" s="134"/>
      <c r="C21" s="129" t="s">
        <v>111</v>
      </c>
      <c r="D21" s="113"/>
      <c r="E21" s="178"/>
      <c r="F21" s="31"/>
      <c r="G21" s="178"/>
      <c r="H21" s="31"/>
      <c r="I21" s="178"/>
      <c r="J21" s="31"/>
      <c r="K21" s="178"/>
      <c r="L21" s="31"/>
      <c r="M21" s="178"/>
      <c r="N21" s="31"/>
      <c r="O21" s="178"/>
      <c r="P21" s="31"/>
      <c r="Q21" s="178"/>
      <c r="R21" s="113"/>
      <c r="S21" s="113"/>
      <c r="T21" s="132"/>
      <c r="V21" s="125" t="str">
        <f>IF(O21=0,"",Q21/O21-1)</f>
        <v/>
      </c>
    </row>
    <row r="22" spans="1:22" ht="23.25" hidden="1">
      <c r="A22" s="131"/>
      <c r="B22" s="134"/>
      <c r="C22" s="129" t="s">
        <v>110</v>
      </c>
      <c r="D22" s="113"/>
      <c r="E22" s="178"/>
      <c r="F22" s="31"/>
      <c r="G22" s="178"/>
      <c r="H22" s="31"/>
      <c r="I22" s="178"/>
      <c r="J22" s="31"/>
      <c r="K22" s="178"/>
      <c r="L22" s="31"/>
      <c r="M22" s="178"/>
      <c r="N22" s="31"/>
      <c r="O22" s="178"/>
      <c r="P22" s="31"/>
      <c r="Q22" s="178"/>
      <c r="R22" s="113"/>
      <c r="S22" s="113"/>
      <c r="T22" s="125" t="str">
        <f>IF(K22=0,"",M22/K22-1)</f>
        <v/>
      </c>
      <c r="V22" s="125" t="str">
        <f>IF(O22=0,"",Q22/O22-1)</f>
        <v/>
      </c>
    </row>
    <row r="23" spans="1:22" ht="23.25" hidden="1">
      <c r="A23" s="141"/>
      <c r="B23" s="130" t="s">
        <v>109</v>
      </c>
      <c r="C23" s="129"/>
      <c r="D23" s="109"/>
      <c r="E23" s="178"/>
      <c r="F23" s="31"/>
      <c r="G23" s="178"/>
      <c r="H23" s="31"/>
      <c r="I23" s="178"/>
      <c r="J23" s="31"/>
      <c r="K23" s="178"/>
      <c r="L23" s="31"/>
      <c r="M23" s="178"/>
      <c r="N23" s="31"/>
      <c r="O23" s="178"/>
      <c r="P23" s="31"/>
      <c r="Q23" s="178"/>
      <c r="R23" s="100"/>
      <c r="S23" s="100"/>
      <c r="T23" s="132"/>
      <c r="V23" s="125" t="str">
        <f>IF(O23=0,"",Q23/O23-1)</f>
        <v/>
      </c>
    </row>
    <row r="24" spans="1:22" ht="23.25">
      <c r="A24" s="141"/>
      <c r="B24" s="130" t="s">
        <v>108</v>
      </c>
      <c r="C24" s="129"/>
      <c r="D24" s="109"/>
      <c r="E24" s="178"/>
      <c r="F24" s="31"/>
      <c r="G24" s="178"/>
      <c r="H24" s="31"/>
      <c r="I24" s="178"/>
      <c r="J24" s="31"/>
      <c r="K24" s="178"/>
      <c r="L24" s="31"/>
      <c r="M24" s="178"/>
      <c r="N24" s="31"/>
      <c r="O24" s="178"/>
      <c r="P24" s="31"/>
      <c r="Q24" s="178"/>
      <c r="R24" s="100"/>
      <c r="S24" s="100"/>
      <c r="T24" s="132"/>
      <c r="V24" s="125" t="str">
        <f>IF(O24=0,"",Q24/O24-1)</f>
        <v/>
      </c>
    </row>
    <row r="25" spans="1:22" ht="23.25">
      <c r="A25" s="141"/>
      <c r="B25" s="130"/>
      <c r="C25" s="129" t="s">
        <v>107</v>
      </c>
      <c r="D25" s="109"/>
      <c r="E25" s="178"/>
      <c r="F25" s="31"/>
      <c r="G25" s="178"/>
      <c r="H25" s="31"/>
      <c r="I25" s="178"/>
      <c r="J25" s="31"/>
      <c r="K25" s="178"/>
      <c r="L25" s="31"/>
      <c r="M25" s="178"/>
      <c r="N25" s="31"/>
      <c r="O25" s="178"/>
      <c r="P25" s="31"/>
      <c r="Q25" s="178"/>
      <c r="R25" s="100"/>
      <c r="S25" s="100"/>
      <c r="T25" s="132"/>
      <c r="V25" s="132"/>
    </row>
    <row r="26" spans="1:22" ht="31.5" customHeight="1">
      <c r="A26" s="131">
        <v>73</v>
      </c>
      <c r="B26" s="134" t="s">
        <v>106</v>
      </c>
      <c r="C26" s="133"/>
      <c r="D26" s="113"/>
      <c r="E26" s="152"/>
      <c r="F26" s="31"/>
      <c r="G26" s="152"/>
      <c r="H26" s="31"/>
      <c r="I26" s="152"/>
      <c r="J26" s="31"/>
      <c r="K26" s="152"/>
      <c r="L26" s="31"/>
      <c r="M26" s="152"/>
      <c r="N26" s="31"/>
      <c r="O26" s="152"/>
      <c r="P26" s="31"/>
      <c r="Q26" s="152"/>
      <c r="R26" s="113"/>
      <c r="S26" s="113"/>
      <c r="T26" s="132" t="str">
        <f>IF(M26=0,"",O26/K26-1)</f>
        <v/>
      </c>
      <c r="V26" s="132" t="str">
        <f>IF(O26=0,"",Q26/O26-1)</f>
        <v/>
      </c>
    </row>
    <row r="27" spans="1:22" ht="23.25">
      <c r="A27" s="141"/>
      <c r="B27" s="140"/>
      <c r="C27" s="129" t="s">
        <v>105</v>
      </c>
      <c r="D27" s="109"/>
      <c r="E27" s="178"/>
      <c r="F27" s="31"/>
      <c r="G27" s="178"/>
      <c r="H27" s="31"/>
      <c r="I27" s="178"/>
      <c r="J27" s="31"/>
      <c r="K27" s="178"/>
      <c r="L27" s="31"/>
      <c r="M27" s="178"/>
      <c r="N27" s="31"/>
      <c r="O27" s="178"/>
      <c r="P27" s="31"/>
      <c r="Q27" s="178"/>
      <c r="R27" s="100"/>
      <c r="S27" s="100"/>
      <c r="T27" s="125" t="str">
        <f>IF(M27=0,"",O27/M27-1)</f>
        <v/>
      </c>
      <c r="V27" s="125" t="str">
        <f>IF(O27=0,"",Q27/O27-1)</f>
        <v/>
      </c>
    </row>
    <row r="28" spans="1:22" ht="23.25">
      <c r="A28" s="131"/>
      <c r="B28" s="134"/>
      <c r="C28" s="129" t="s">
        <v>104</v>
      </c>
      <c r="D28" s="113"/>
      <c r="E28" s="178"/>
      <c r="F28" s="31"/>
      <c r="G28" s="178"/>
      <c r="H28" s="31"/>
      <c r="I28" s="178"/>
      <c r="J28" s="31"/>
      <c r="K28" s="178"/>
      <c r="L28" s="31"/>
      <c r="M28" s="178"/>
      <c r="N28" s="31"/>
      <c r="O28" s="178"/>
      <c r="P28" s="31"/>
      <c r="Q28" s="178"/>
      <c r="R28" s="113"/>
      <c r="S28" s="113"/>
      <c r="T28" s="125" t="str">
        <f>IF(M28=0,"",O28/M28-1)</f>
        <v/>
      </c>
      <c r="V28" s="125" t="str">
        <f>IF(O28=0,"",Q28/O28-1)</f>
        <v/>
      </c>
    </row>
    <row r="29" spans="1:22" ht="23.25">
      <c r="A29" s="131"/>
      <c r="B29" s="134"/>
      <c r="C29" s="129" t="s">
        <v>103</v>
      </c>
      <c r="D29" s="113"/>
      <c r="E29" s="178"/>
      <c r="F29" s="31"/>
      <c r="G29" s="178"/>
      <c r="H29" s="31"/>
      <c r="I29" s="178"/>
      <c r="J29" s="31"/>
      <c r="K29" s="178"/>
      <c r="L29" s="31"/>
      <c r="M29" s="178"/>
      <c r="N29" s="31"/>
      <c r="O29" s="178"/>
      <c r="P29" s="31"/>
      <c r="Q29" s="178"/>
      <c r="R29" s="113"/>
      <c r="S29" s="113"/>
      <c r="T29" s="125" t="str">
        <f>IF(M29=0,"",O29/M29-1)</f>
        <v/>
      </c>
      <c r="V29" s="125" t="str">
        <f>IF(O29=0,"",Q29/O29-1)</f>
        <v/>
      </c>
    </row>
    <row r="30" spans="1:22" ht="23.25" customHeight="1">
      <c r="A30" s="131"/>
      <c r="B30" s="134"/>
      <c r="C30" s="143" t="s">
        <v>102</v>
      </c>
      <c r="D30" s="113"/>
      <c r="E30" s="178"/>
      <c r="F30" s="31"/>
      <c r="G30" s="178"/>
      <c r="H30" s="31"/>
      <c r="I30" s="178"/>
      <c r="J30" s="31"/>
      <c r="K30" s="178"/>
      <c r="L30" s="31"/>
      <c r="M30" s="178"/>
      <c r="N30" s="31"/>
      <c r="O30" s="178"/>
      <c r="P30" s="31"/>
      <c r="Q30" s="178"/>
      <c r="R30" s="113"/>
      <c r="S30" s="113"/>
      <c r="T30" s="125" t="str">
        <f>IF(M30=0,"",O30/M30-1)</f>
        <v/>
      </c>
      <c r="V30" s="125" t="str">
        <f>IF(O30=0,"",Q30/O30-1)</f>
        <v/>
      </c>
    </row>
    <row r="31" spans="1:22" ht="1.5" hidden="1" customHeight="1">
      <c r="A31" s="131"/>
      <c r="B31" s="134"/>
      <c r="C31" s="129" t="s">
        <v>101</v>
      </c>
      <c r="D31" s="113"/>
      <c r="E31" s="178"/>
      <c r="F31" s="31"/>
      <c r="G31" s="178"/>
      <c r="H31" s="31"/>
      <c r="I31" s="178"/>
      <c r="J31" s="31"/>
      <c r="K31" s="178"/>
      <c r="L31" s="31"/>
      <c r="M31" s="178"/>
      <c r="N31" s="31"/>
      <c r="O31" s="178"/>
      <c r="P31" s="31"/>
      <c r="Q31" s="178"/>
      <c r="R31" s="113"/>
      <c r="S31" s="113"/>
      <c r="T31" s="125" t="str">
        <f>IF(M31=0,"",O31/M31-1)</f>
        <v/>
      </c>
      <c r="V31" s="125" t="str">
        <f>IF(O31=0,"",Q31/O31-1)</f>
        <v/>
      </c>
    </row>
    <row r="32" spans="1:22" ht="23.25" hidden="1">
      <c r="A32" s="141"/>
      <c r="B32" s="140"/>
      <c r="C32" s="129" t="s">
        <v>100</v>
      </c>
      <c r="D32" s="109"/>
      <c r="E32" s="178"/>
      <c r="F32" s="31"/>
      <c r="G32" s="178"/>
      <c r="H32" s="31"/>
      <c r="I32" s="178"/>
      <c r="J32" s="31"/>
      <c r="K32" s="178"/>
      <c r="L32" s="31"/>
      <c r="M32" s="178"/>
      <c r="N32" s="31"/>
      <c r="O32" s="178"/>
      <c r="P32" s="31"/>
      <c r="Q32" s="178"/>
      <c r="R32" s="100"/>
      <c r="S32" s="100"/>
      <c r="T32" s="125" t="str">
        <f>IF(M32=0,"",O32/M32-1)</f>
        <v/>
      </c>
      <c r="V32" s="125" t="str">
        <f>IF(O32=0,"",Q32/O32-1)</f>
        <v/>
      </c>
    </row>
    <row r="33" spans="1:22" ht="15.75" hidden="1" customHeight="1">
      <c r="A33" s="141"/>
      <c r="B33" s="140"/>
      <c r="C33" s="129" t="s">
        <v>99</v>
      </c>
      <c r="D33" s="109"/>
      <c r="E33" s="178"/>
      <c r="F33" s="31"/>
      <c r="G33" s="178"/>
      <c r="H33" s="31"/>
      <c r="I33" s="178"/>
      <c r="J33" s="31"/>
      <c r="K33" s="178"/>
      <c r="L33" s="31"/>
      <c r="M33" s="178"/>
      <c r="N33" s="31"/>
      <c r="O33" s="178"/>
      <c r="P33" s="31"/>
      <c r="Q33" s="178"/>
      <c r="R33" s="100"/>
      <c r="S33" s="100"/>
      <c r="T33" s="125" t="str">
        <f>IF(M33=0,"",O33/M33-1)</f>
        <v/>
      </c>
      <c r="V33" s="125" t="str">
        <f>IF(O33=0,"",Q33/O33-1)</f>
        <v/>
      </c>
    </row>
    <row r="34" spans="1:22" ht="22.5" customHeight="1">
      <c r="A34" s="141"/>
      <c r="B34" s="140"/>
      <c r="C34" s="129" t="s">
        <v>98</v>
      </c>
      <c r="D34" s="109"/>
      <c r="E34" s="178"/>
      <c r="F34" s="31"/>
      <c r="G34" s="178"/>
      <c r="H34" s="31"/>
      <c r="I34" s="178"/>
      <c r="J34" s="31"/>
      <c r="K34" s="178"/>
      <c r="L34" s="31"/>
      <c r="M34" s="178"/>
      <c r="N34" s="31"/>
      <c r="O34" s="178"/>
      <c r="P34" s="31"/>
      <c r="Q34" s="178"/>
      <c r="R34" s="100"/>
      <c r="S34" s="100"/>
      <c r="T34" s="125" t="str">
        <f>IF(M34=0,"",O34/M34-1)</f>
        <v/>
      </c>
      <c r="V34" s="125" t="str">
        <f>IF(O34=0,"",Q34/O34-1)</f>
        <v/>
      </c>
    </row>
    <row r="35" spans="1:22" ht="23.25">
      <c r="A35" s="141"/>
      <c r="B35" s="140"/>
      <c r="C35" s="129" t="s">
        <v>97</v>
      </c>
      <c r="D35" s="109"/>
      <c r="E35" s="178"/>
      <c r="F35" s="31"/>
      <c r="G35" s="178"/>
      <c r="H35" s="31"/>
      <c r="I35" s="178"/>
      <c r="J35" s="31"/>
      <c r="K35" s="178"/>
      <c r="L35" s="31"/>
      <c r="M35" s="178"/>
      <c r="N35" s="31"/>
      <c r="O35" s="178"/>
      <c r="P35" s="31"/>
      <c r="Q35" s="178"/>
      <c r="R35" s="100"/>
      <c r="S35" s="100"/>
      <c r="T35" s="125" t="str">
        <f>IF(M35=0,"",O35/M35-1)</f>
        <v/>
      </c>
      <c r="V35" s="125" t="str">
        <f>IF(O35=0,"",Q35/O35-1)</f>
        <v/>
      </c>
    </row>
    <row r="36" spans="1:22" ht="19.5" customHeight="1">
      <c r="A36" s="141"/>
      <c r="B36" s="140"/>
      <c r="C36" s="129" t="s">
        <v>96</v>
      </c>
      <c r="D36" s="109"/>
      <c r="E36" s="179"/>
      <c r="F36" s="31"/>
      <c r="G36" s="179"/>
      <c r="H36" s="31"/>
      <c r="I36" s="179"/>
      <c r="J36" s="31"/>
      <c r="K36" s="179"/>
      <c r="L36" s="31"/>
      <c r="M36" s="179"/>
      <c r="N36" s="31"/>
      <c r="O36" s="179"/>
      <c r="P36" s="31"/>
      <c r="Q36" s="179"/>
      <c r="R36" s="100"/>
      <c r="S36" s="100"/>
      <c r="T36" s="125" t="str">
        <f>IF(M36=0,"",O36/M36-1)</f>
        <v/>
      </c>
      <c r="V36" s="125" t="str">
        <f>IF(O36=0,"",Q36/O36-1)</f>
        <v/>
      </c>
    </row>
    <row r="37" spans="1:22" ht="23.25" customHeight="1">
      <c r="A37" s="141"/>
      <c r="B37" s="140"/>
      <c r="C37" s="129" t="s">
        <v>95</v>
      </c>
      <c r="D37" s="109"/>
      <c r="E37" s="179"/>
      <c r="F37" s="31"/>
      <c r="G37" s="179"/>
      <c r="H37" s="31"/>
      <c r="I37" s="179"/>
      <c r="J37" s="31"/>
      <c r="K37" s="179"/>
      <c r="L37" s="31"/>
      <c r="M37" s="179"/>
      <c r="N37" s="31"/>
      <c r="O37" s="179"/>
      <c r="P37" s="31"/>
      <c r="Q37" s="179"/>
      <c r="R37" s="100"/>
      <c r="S37" s="100"/>
      <c r="T37" s="125" t="str">
        <f>IF(M37=0,"",O37/M37-1)</f>
        <v/>
      </c>
      <c r="V37" s="125" t="str">
        <f>IF(O37=0,"",Q37/O37-1)</f>
        <v/>
      </c>
    </row>
    <row r="38" spans="1:22" ht="23.25">
      <c r="A38" s="142"/>
      <c r="B38" s="100"/>
      <c r="C38" s="136"/>
      <c r="D38" s="109"/>
      <c r="E38" s="180"/>
      <c r="F38" s="31"/>
      <c r="G38" s="180"/>
      <c r="H38" s="31"/>
      <c r="I38" s="180"/>
      <c r="J38" s="31"/>
      <c r="K38" s="180"/>
      <c r="L38" s="31"/>
      <c r="M38" s="180"/>
      <c r="N38" s="31"/>
      <c r="O38" s="180"/>
      <c r="P38" s="31"/>
      <c r="Q38" s="180"/>
      <c r="R38" s="100"/>
      <c r="S38" s="100"/>
      <c r="T38" s="132"/>
      <c r="V38" s="132"/>
    </row>
    <row r="39" spans="1:22" ht="23.25">
      <c r="A39" s="131">
        <v>74</v>
      </c>
      <c r="B39" s="134" t="s">
        <v>94</v>
      </c>
      <c r="C39" s="133"/>
      <c r="D39" s="113"/>
      <c r="E39" s="152"/>
      <c r="F39" s="31"/>
      <c r="G39" s="152"/>
      <c r="H39" s="31"/>
      <c r="I39" s="152"/>
      <c r="J39" s="31"/>
      <c r="K39" s="152"/>
      <c r="L39" s="31"/>
      <c r="M39" s="152"/>
      <c r="N39" s="31"/>
      <c r="O39" s="152"/>
      <c r="P39" s="31"/>
      <c r="Q39" s="152"/>
      <c r="R39" s="113"/>
      <c r="S39" s="113"/>
      <c r="T39" s="132" t="str">
        <f>IF(M39=0,"",O39/K39-1)</f>
        <v/>
      </c>
      <c r="V39" s="132" t="str">
        <f>IF(O39=0,"",Q39/O39-1)</f>
        <v/>
      </c>
    </row>
    <row r="40" spans="1:22" ht="23.25">
      <c r="A40" s="141"/>
      <c r="B40" s="140"/>
      <c r="C40" s="129" t="s">
        <v>93</v>
      </c>
      <c r="D40" s="109"/>
      <c r="E40" s="178"/>
      <c r="F40" s="31"/>
      <c r="G40" s="178"/>
      <c r="H40" s="31"/>
      <c r="I40" s="178"/>
      <c r="J40" s="31"/>
      <c r="K40" s="178"/>
      <c r="L40" s="31"/>
      <c r="M40" s="178"/>
      <c r="N40" s="31"/>
      <c r="O40" s="178"/>
      <c r="P40" s="31"/>
      <c r="Q40" s="178"/>
      <c r="R40" s="100"/>
      <c r="S40" s="100"/>
      <c r="T40" s="125" t="str">
        <f t="shared" ref="T40:T49" si="0">IF(M40=0,"",O40/M40-1)</f>
        <v/>
      </c>
      <c r="V40" s="125" t="str">
        <f>IF(O40=0,"",Q40/O40-1)</f>
        <v/>
      </c>
    </row>
    <row r="41" spans="1:22" ht="23.25">
      <c r="A41" s="141"/>
      <c r="B41" s="140"/>
      <c r="C41" s="129" t="s">
        <v>92</v>
      </c>
      <c r="D41" s="109"/>
      <c r="E41" s="178"/>
      <c r="F41" s="31"/>
      <c r="G41" s="178"/>
      <c r="H41" s="31"/>
      <c r="I41" s="178"/>
      <c r="J41" s="31"/>
      <c r="K41" s="178"/>
      <c r="L41" s="31"/>
      <c r="M41" s="178"/>
      <c r="N41" s="31"/>
      <c r="O41" s="178"/>
      <c r="P41" s="31"/>
      <c r="Q41" s="178"/>
      <c r="R41" s="100"/>
      <c r="S41" s="100"/>
      <c r="T41" s="125" t="str">
        <f t="shared" si="0"/>
        <v/>
      </c>
      <c r="V41" s="125" t="str">
        <f>IF(O41=0,"",Q41/O41-1)</f>
        <v/>
      </c>
    </row>
    <row r="42" spans="1:22" ht="23.25">
      <c r="A42" s="141"/>
      <c r="B42" s="140"/>
      <c r="C42" s="129" t="s">
        <v>91</v>
      </c>
      <c r="D42" s="109"/>
      <c r="E42" s="178"/>
      <c r="F42" s="31"/>
      <c r="G42" s="178"/>
      <c r="H42" s="31"/>
      <c r="I42" s="178"/>
      <c r="J42" s="31"/>
      <c r="K42" s="178"/>
      <c r="L42" s="31"/>
      <c r="M42" s="178"/>
      <c r="N42" s="31"/>
      <c r="O42" s="178"/>
      <c r="P42" s="31"/>
      <c r="Q42" s="178"/>
      <c r="R42" s="100"/>
      <c r="S42" s="100"/>
      <c r="T42" s="125" t="str">
        <f t="shared" si="0"/>
        <v/>
      </c>
      <c r="V42" s="125" t="str">
        <f>IF(O42=0,"",Q42/O42-1)</f>
        <v/>
      </c>
    </row>
    <row r="43" spans="1:22" ht="23.25">
      <c r="A43" s="141"/>
      <c r="B43" s="140"/>
      <c r="C43" s="129" t="s">
        <v>90</v>
      </c>
      <c r="D43" s="109"/>
      <c r="E43" s="178"/>
      <c r="F43" s="31"/>
      <c r="G43" s="178"/>
      <c r="H43" s="31"/>
      <c r="I43" s="178"/>
      <c r="J43" s="31"/>
      <c r="K43" s="178"/>
      <c r="L43" s="31"/>
      <c r="M43" s="178"/>
      <c r="N43" s="31"/>
      <c r="O43" s="178"/>
      <c r="P43" s="31"/>
      <c r="Q43" s="178"/>
      <c r="R43" s="100"/>
      <c r="S43" s="100"/>
      <c r="T43" s="125" t="str">
        <f t="shared" si="0"/>
        <v/>
      </c>
      <c r="V43" s="125" t="str">
        <f>IF(O43=0,"",Q43/O43-1)</f>
        <v/>
      </c>
    </row>
    <row r="44" spans="1:22" ht="23.25">
      <c r="A44" s="141"/>
      <c r="B44" s="140"/>
      <c r="C44" s="129" t="s">
        <v>89</v>
      </c>
      <c r="D44" s="109"/>
      <c r="E44" s="178"/>
      <c r="F44" s="31"/>
      <c r="G44" s="178"/>
      <c r="H44" s="31"/>
      <c r="I44" s="178"/>
      <c r="J44" s="31"/>
      <c r="K44" s="178"/>
      <c r="L44" s="31"/>
      <c r="M44" s="178"/>
      <c r="N44" s="31"/>
      <c r="O44" s="178"/>
      <c r="P44" s="31"/>
      <c r="Q44" s="178"/>
      <c r="R44" s="100"/>
      <c r="S44" s="100"/>
      <c r="T44" s="125" t="str">
        <f t="shared" si="0"/>
        <v/>
      </c>
      <c r="V44" s="125" t="str">
        <f>IF(O44=0,"",Q44/O44-1)</f>
        <v/>
      </c>
    </row>
    <row r="45" spans="1:22" ht="23.25">
      <c r="A45" s="141"/>
      <c r="B45" s="140"/>
      <c r="C45" s="129" t="s">
        <v>88</v>
      </c>
      <c r="D45" s="109"/>
      <c r="E45" s="178"/>
      <c r="F45" s="31"/>
      <c r="G45" s="178"/>
      <c r="H45" s="31"/>
      <c r="I45" s="178"/>
      <c r="J45" s="31"/>
      <c r="K45" s="178"/>
      <c r="L45" s="31"/>
      <c r="M45" s="178"/>
      <c r="N45" s="31"/>
      <c r="O45" s="178"/>
      <c r="P45" s="31"/>
      <c r="Q45" s="178"/>
      <c r="R45" s="100"/>
      <c r="S45" s="100"/>
      <c r="T45" s="125" t="str">
        <f t="shared" si="0"/>
        <v/>
      </c>
      <c r="V45" s="125" t="str">
        <f>IF(O45=0,"",Q45/O45-1)</f>
        <v/>
      </c>
    </row>
    <row r="46" spans="1:22" ht="23.25">
      <c r="A46" s="141"/>
      <c r="B46" s="140"/>
      <c r="C46" s="129" t="s">
        <v>87</v>
      </c>
      <c r="D46" s="109"/>
      <c r="E46" s="178"/>
      <c r="F46" s="31"/>
      <c r="G46" s="178"/>
      <c r="H46" s="31"/>
      <c r="I46" s="178"/>
      <c r="J46" s="31"/>
      <c r="K46" s="178"/>
      <c r="L46" s="31"/>
      <c r="M46" s="178"/>
      <c r="N46" s="31"/>
      <c r="O46" s="178"/>
      <c r="P46" s="31"/>
      <c r="Q46" s="178"/>
      <c r="R46" s="100"/>
      <c r="S46" s="100"/>
      <c r="T46" s="125" t="str">
        <f t="shared" si="0"/>
        <v/>
      </c>
      <c r="V46" s="125" t="str">
        <f>IF(O46=0,"",Q46/O46-1)</f>
        <v/>
      </c>
    </row>
    <row r="47" spans="1:22" ht="23.25">
      <c r="A47" s="141"/>
      <c r="B47" s="140"/>
      <c r="C47" s="129" t="s">
        <v>86</v>
      </c>
      <c r="D47" s="109"/>
      <c r="E47" s="178"/>
      <c r="F47" s="31"/>
      <c r="G47" s="178"/>
      <c r="H47" s="31"/>
      <c r="I47" s="178"/>
      <c r="J47" s="31"/>
      <c r="K47" s="178"/>
      <c r="L47" s="31"/>
      <c r="M47" s="178"/>
      <c r="N47" s="31"/>
      <c r="O47" s="178"/>
      <c r="P47" s="31"/>
      <c r="Q47" s="178"/>
      <c r="R47" s="100"/>
      <c r="S47" s="100"/>
      <c r="T47" s="125" t="str">
        <f t="shared" si="0"/>
        <v/>
      </c>
      <c r="V47" s="125" t="str">
        <f>IF(O47=0,"",Q47/O47-1)</f>
        <v/>
      </c>
    </row>
    <row r="48" spans="1:22" ht="23.25">
      <c r="A48" s="141"/>
      <c r="B48" s="140"/>
      <c r="C48" s="129" t="s">
        <v>85</v>
      </c>
      <c r="D48" s="109"/>
      <c r="E48" s="178"/>
      <c r="F48" s="31"/>
      <c r="G48" s="178"/>
      <c r="H48" s="31"/>
      <c r="I48" s="178"/>
      <c r="J48" s="31"/>
      <c r="K48" s="178"/>
      <c r="L48" s="31"/>
      <c r="M48" s="178"/>
      <c r="N48" s="31"/>
      <c r="O48" s="178"/>
      <c r="P48" s="31"/>
      <c r="Q48" s="178"/>
      <c r="R48" s="100"/>
      <c r="S48" s="100"/>
      <c r="T48" s="125" t="str">
        <f t="shared" si="0"/>
        <v/>
      </c>
      <c r="V48" s="125" t="str">
        <f>IF(O48=0,"",Q48/O48-1)</f>
        <v/>
      </c>
    </row>
    <row r="49" spans="1:22" ht="23.25">
      <c r="A49" s="141"/>
      <c r="B49" s="140"/>
      <c r="C49" s="129" t="s">
        <v>84</v>
      </c>
      <c r="D49" s="109"/>
      <c r="E49" s="178"/>
      <c r="F49" s="31"/>
      <c r="G49" s="178"/>
      <c r="H49" s="31"/>
      <c r="I49" s="178"/>
      <c r="J49" s="31"/>
      <c r="K49" s="178"/>
      <c r="L49" s="31"/>
      <c r="M49" s="178"/>
      <c r="N49" s="31"/>
      <c r="O49" s="178"/>
      <c r="P49" s="31"/>
      <c r="Q49" s="178"/>
      <c r="R49" s="100"/>
      <c r="S49" s="100"/>
      <c r="T49" s="125" t="str">
        <f t="shared" si="0"/>
        <v/>
      </c>
      <c r="V49" s="125" t="str">
        <f>IF(O49=0,"",Q49/O49-1)</f>
        <v/>
      </c>
    </row>
    <row r="50" spans="1:22" ht="23.25">
      <c r="A50" s="141"/>
      <c r="B50" s="140"/>
      <c r="C50" s="129" t="s">
        <v>83</v>
      </c>
      <c r="D50" s="109"/>
      <c r="E50" s="178"/>
      <c r="F50" s="31"/>
      <c r="G50" s="178"/>
      <c r="H50" s="31"/>
      <c r="I50" s="178"/>
      <c r="J50" s="31"/>
      <c r="K50" s="178"/>
      <c r="L50" s="31"/>
      <c r="M50" s="178"/>
      <c r="N50" s="31"/>
      <c r="O50" s="178"/>
      <c r="P50" s="31"/>
      <c r="Q50" s="178"/>
      <c r="R50" s="100"/>
      <c r="S50" s="100"/>
      <c r="T50" s="125"/>
      <c r="V50" s="125" t="str">
        <f>IF(O50=0,"",Q50/O50-1)</f>
        <v/>
      </c>
    </row>
    <row r="51" spans="1:22" ht="23.25">
      <c r="A51" s="141"/>
      <c r="B51" s="140"/>
      <c r="C51" s="129" t="s">
        <v>82</v>
      </c>
      <c r="D51" s="109"/>
      <c r="E51" s="178"/>
      <c r="F51" s="31"/>
      <c r="G51" s="178"/>
      <c r="H51" s="31"/>
      <c r="I51" s="178"/>
      <c r="J51" s="31"/>
      <c r="K51" s="178"/>
      <c r="L51" s="31"/>
      <c r="M51" s="178"/>
      <c r="N51" s="31"/>
      <c r="O51" s="178"/>
      <c r="P51" s="31"/>
      <c r="Q51" s="178"/>
      <c r="R51" s="100"/>
      <c r="S51" s="100"/>
      <c r="T51" s="125" t="str">
        <f>IF(M51=0,"",O51/M51-1)</f>
        <v/>
      </c>
      <c r="V51" s="125" t="str">
        <f>IF(O51=0,"",Q51/O51-1)</f>
        <v/>
      </c>
    </row>
    <row r="52" spans="1:22" ht="23.25">
      <c r="A52" s="139"/>
      <c r="B52" s="113"/>
      <c r="C52" s="138"/>
      <c r="D52" s="113"/>
      <c r="E52" s="181"/>
      <c r="F52" s="31"/>
      <c r="G52" s="181"/>
      <c r="H52" s="31"/>
      <c r="I52" s="181"/>
      <c r="J52" s="31"/>
      <c r="K52" s="181"/>
      <c r="L52" s="31"/>
      <c r="M52" s="181"/>
      <c r="N52" s="31"/>
      <c r="O52" s="181"/>
      <c r="P52" s="31"/>
      <c r="Q52" s="181"/>
      <c r="R52" s="113"/>
      <c r="S52" s="113"/>
      <c r="T52" s="132"/>
      <c r="V52" s="132"/>
    </row>
    <row r="53" spans="1:22" ht="23.25">
      <c r="A53" s="131">
        <v>75</v>
      </c>
      <c r="B53" s="134" t="s">
        <v>81</v>
      </c>
      <c r="C53" s="133"/>
      <c r="D53" s="113"/>
      <c r="E53" s="152"/>
      <c r="F53" s="31"/>
      <c r="G53" s="152"/>
      <c r="H53" s="31"/>
      <c r="I53" s="152"/>
      <c r="J53" s="31"/>
      <c r="K53" s="152"/>
      <c r="L53" s="31"/>
      <c r="M53" s="152"/>
      <c r="N53" s="31"/>
      <c r="O53" s="152"/>
      <c r="P53" s="31"/>
      <c r="Q53" s="152"/>
      <c r="R53" s="113"/>
      <c r="S53" s="113"/>
      <c r="T53" s="132" t="str">
        <f>IF(M53=0,"",O53/K53-1)</f>
        <v/>
      </c>
      <c r="V53" s="132" t="str">
        <f>IF(O53=0,"",Q53/O53-1)</f>
        <v/>
      </c>
    </row>
    <row r="54" spans="1:22" ht="23.25">
      <c r="A54" s="141"/>
      <c r="B54" s="140"/>
      <c r="C54" s="129" t="s">
        <v>80</v>
      </c>
      <c r="D54" s="113"/>
      <c r="E54" s="178"/>
      <c r="F54" s="31"/>
      <c r="G54" s="178"/>
      <c r="H54" s="31"/>
      <c r="I54" s="178"/>
      <c r="J54" s="31"/>
      <c r="K54" s="178"/>
      <c r="L54" s="31"/>
      <c r="M54" s="178"/>
      <c r="N54" s="31"/>
      <c r="O54" s="178"/>
      <c r="P54" s="31"/>
      <c r="Q54" s="178"/>
      <c r="R54" s="100"/>
      <c r="S54" s="100"/>
      <c r="T54" s="125" t="str">
        <f>IF(M54=0,"",O54/M54-1)</f>
        <v/>
      </c>
      <c r="V54" s="125" t="str">
        <f>IF(O54=0,"",Q54/O54-1)</f>
        <v/>
      </c>
    </row>
    <row r="55" spans="1:22" ht="23.25">
      <c r="A55" s="139"/>
      <c r="B55" s="113"/>
      <c r="C55" s="138"/>
      <c r="D55" s="113"/>
      <c r="E55" s="182"/>
      <c r="F55" s="31"/>
      <c r="G55" s="182"/>
      <c r="H55" s="31"/>
      <c r="I55" s="182"/>
      <c r="J55" s="31"/>
      <c r="K55" s="182"/>
      <c r="L55" s="31"/>
      <c r="M55" s="182"/>
      <c r="N55" s="31"/>
      <c r="O55" s="182"/>
      <c r="P55" s="31"/>
      <c r="Q55" s="182"/>
      <c r="R55" s="113"/>
      <c r="S55" s="113"/>
      <c r="T55" s="132"/>
      <c r="V55" s="132"/>
    </row>
    <row r="56" spans="1:22" ht="23.25">
      <c r="A56" s="139"/>
      <c r="B56" s="113"/>
      <c r="C56" s="138"/>
      <c r="D56" s="113"/>
      <c r="E56" s="181"/>
      <c r="F56" s="31"/>
      <c r="G56" s="181"/>
      <c r="H56" s="31"/>
      <c r="I56" s="181"/>
      <c r="J56" s="31"/>
      <c r="K56" s="181"/>
      <c r="L56" s="31"/>
      <c r="M56" s="181"/>
      <c r="N56" s="31"/>
      <c r="O56" s="181"/>
      <c r="P56" s="31"/>
      <c r="Q56" s="181"/>
      <c r="R56" s="113"/>
      <c r="S56" s="113"/>
      <c r="T56" s="132"/>
      <c r="V56" s="132"/>
    </row>
    <row r="57" spans="1:22" ht="23.25">
      <c r="A57" s="131" t="str">
        <f>"013"</f>
        <v>013</v>
      </c>
      <c r="B57" s="134" t="s">
        <v>79</v>
      </c>
      <c r="C57" s="133"/>
      <c r="D57" s="113"/>
      <c r="E57" s="152"/>
      <c r="F57" s="31"/>
      <c r="G57" s="152"/>
      <c r="H57" s="31"/>
      <c r="I57" s="152"/>
      <c r="J57" s="31"/>
      <c r="K57" s="152"/>
      <c r="L57" s="31"/>
      <c r="M57" s="152"/>
      <c r="N57" s="31"/>
      <c r="O57" s="152"/>
      <c r="P57" s="31"/>
      <c r="Q57" s="152"/>
      <c r="R57" s="113"/>
      <c r="S57" s="113"/>
      <c r="T57" s="132" t="str">
        <f>IF(M57=0,"",O57/K57-1)</f>
        <v/>
      </c>
      <c r="V57" s="132" t="str">
        <f>IF(O57=0,"",Q57/O57-1)</f>
        <v/>
      </c>
    </row>
    <row r="58" spans="1:22" ht="23.25">
      <c r="A58" s="137"/>
      <c r="B58" s="100"/>
      <c r="C58" s="136"/>
      <c r="D58" s="109"/>
      <c r="E58" s="135"/>
      <c r="F58" s="31"/>
      <c r="G58" s="135"/>
      <c r="H58" s="31"/>
      <c r="I58" s="135"/>
      <c r="J58" s="31"/>
      <c r="K58" s="135"/>
      <c r="L58" s="31"/>
      <c r="M58" s="135"/>
      <c r="N58" s="31"/>
      <c r="O58" s="135"/>
      <c r="P58" s="31"/>
      <c r="Q58" s="135"/>
      <c r="R58" s="100"/>
      <c r="S58" s="100"/>
      <c r="T58" s="132"/>
      <c r="V58" s="132"/>
    </row>
    <row r="59" spans="1:22" ht="23.25">
      <c r="A59" s="131" t="s">
        <v>61</v>
      </c>
      <c r="B59" s="134" t="s">
        <v>78</v>
      </c>
      <c r="C59" s="133"/>
      <c r="D59" s="113"/>
      <c r="E59" s="126">
        <f>E16-E17-E26-E39-E53-E57</f>
        <v>0</v>
      </c>
      <c r="F59" s="31"/>
      <c r="G59" s="126">
        <f>G16-G17-G26-G39-G53-G57</f>
        <v>0</v>
      </c>
      <c r="H59" s="31"/>
      <c r="I59" s="126">
        <f>I16-I17-I26-I39-I53-I57</f>
        <v>0</v>
      </c>
      <c r="J59" s="31"/>
      <c r="K59" s="126">
        <f>K16-K17-K26-K39-K53-K57</f>
        <v>0</v>
      </c>
      <c r="L59" s="31"/>
      <c r="M59" s="126">
        <f>M16-M17-M26-M39-M53-M57-M60</f>
        <v>0</v>
      </c>
      <c r="N59" s="31"/>
      <c r="O59" s="126">
        <f>O16-O17-O26-O39-O53-O57-O60</f>
        <v>0</v>
      </c>
      <c r="P59" s="31"/>
      <c r="Q59" s="126">
        <f>Q16-Q17-Q26-Q39-Q53-Q57-Q60</f>
        <v>0</v>
      </c>
      <c r="R59" s="113"/>
      <c r="S59" s="113"/>
      <c r="T59" s="132" t="str">
        <f>IF(M59=0,"",O59/K59-1)</f>
        <v/>
      </c>
      <c r="V59" s="132" t="str">
        <f>IF(O59=0,"",Q59/O59-1)</f>
        <v/>
      </c>
    </row>
    <row r="60" spans="1:22" ht="23.25">
      <c r="A60" s="131"/>
      <c r="B60" s="130" t="s">
        <v>77</v>
      </c>
      <c r="C60" s="129"/>
      <c r="D60" s="128"/>
      <c r="E60" s="126"/>
      <c r="F60" s="31"/>
      <c r="G60" s="127"/>
      <c r="H60" s="31"/>
      <c r="I60" s="126"/>
      <c r="J60" s="31"/>
      <c r="K60" s="127"/>
      <c r="L60" s="31"/>
      <c r="M60" s="126"/>
      <c r="N60" s="31"/>
      <c r="O60" s="126"/>
      <c r="P60" s="31"/>
      <c r="Q60" s="126"/>
      <c r="R60" s="100"/>
      <c r="S60" s="100"/>
      <c r="T60" s="125" t="str">
        <f>IF(M60=0,"",O60/M60-1)</f>
        <v/>
      </c>
      <c r="V60" s="125" t="str">
        <f>IF(O60=0,"",#REF!/O60-1)</f>
        <v/>
      </c>
    </row>
    <row r="61" spans="1:22" ht="24" thickBot="1">
      <c r="A61" s="124"/>
      <c r="B61" s="123"/>
      <c r="C61" s="122"/>
      <c r="D61" s="100"/>
      <c r="E61" s="121"/>
      <c r="F61" s="31"/>
      <c r="G61" s="121"/>
      <c r="H61" s="31"/>
      <c r="I61" s="121"/>
      <c r="J61" s="31"/>
      <c r="K61" s="121"/>
      <c r="L61" s="31"/>
      <c r="M61" s="121"/>
      <c r="N61" s="31"/>
      <c r="O61" s="121"/>
      <c r="P61" s="31"/>
      <c r="Q61" s="121"/>
      <c r="R61" s="100"/>
      <c r="S61" s="100"/>
      <c r="T61" s="120"/>
      <c r="V61" s="120"/>
    </row>
    <row r="62" spans="1:22" ht="23.25">
      <c r="A62" s="100"/>
      <c r="B62" s="100"/>
      <c r="C62" s="100"/>
      <c r="D62" s="100"/>
      <c r="E62" s="106"/>
      <c r="F62" s="31"/>
      <c r="G62" s="106"/>
      <c r="H62" s="31"/>
      <c r="I62" s="106"/>
      <c r="J62" s="31"/>
      <c r="K62" s="106"/>
      <c r="L62" s="31"/>
      <c r="M62" s="106"/>
      <c r="N62" s="31"/>
      <c r="O62" s="106"/>
      <c r="P62" s="31"/>
      <c r="Q62" s="106"/>
      <c r="R62" s="100"/>
      <c r="S62" s="100"/>
      <c r="T62" s="115"/>
    </row>
    <row r="63" spans="1:22" ht="2.1" customHeight="1" thickBot="1">
      <c r="A63" s="109" t="s">
        <v>76</v>
      </c>
      <c r="B63" s="100"/>
      <c r="C63" s="100"/>
      <c r="D63" s="100"/>
      <c r="E63" s="106"/>
      <c r="F63" s="31"/>
      <c r="G63" s="106"/>
      <c r="H63" s="31"/>
      <c r="I63" s="106"/>
      <c r="J63" s="31"/>
      <c r="K63" s="106"/>
      <c r="L63" s="31"/>
      <c r="M63" s="106"/>
      <c r="N63" s="31"/>
      <c r="O63" s="106"/>
      <c r="P63" s="31"/>
      <c r="Q63" s="106"/>
      <c r="R63" s="100"/>
      <c r="S63" s="100"/>
      <c r="T63" s="115"/>
    </row>
    <row r="64" spans="1:22" ht="30.75" customHeight="1" thickTop="1" thickBot="1">
      <c r="A64" s="119" t="s">
        <v>75</v>
      </c>
      <c r="B64" s="118"/>
      <c r="C64" s="117"/>
      <c r="D64" s="100"/>
      <c r="E64" s="116">
        <f>E10-FDEP!F10</f>
        <v>0</v>
      </c>
      <c r="F64" s="31"/>
      <c r="G64" s="116">
        <f>G10-FDEP!H10</f>
        <v>0</v>
      </c>
      <c r="H64" s="31"/>
      <c r="I64" s="116">
        <f>I10-FDEP!J10</f>
        <v>0</v>
      </c>
      <c r="J64" s="31"/>
      <c r="K64" s="116">
        <f>K10-FDEP!L10</f>
        <v>0</v>
      </c>
      <c r="L64" s="31"/>
      <c r="M64" s="116">
        <f>M10-FDEP!N10</f>
        <v>0</v>
      </c>
      <c r="N64" s="31"/>
      <c r="O64" s="116">
        <f>O10-FDEP!P10</f>
        <v>0</v>
      </c>
      <c r="P64" s="31"/>
      <c r="Q64" s="116">
        <f>Q10-FDEP!R10</f>
        <v>0</v>
      </c>
      <c r="R64" s="100"/>
      <c r="S64" s="100"/>
      <c r="T64" s="115"/>
    </row>
    <row r="65" spans="1:20" ht="23.25">
      <c r="A65" s="109" t="s">
        <v>71</v>
      </c>
      <c r="B65" s="100"/>
      <c r="C65" s="100"/>
      <c r="D65" s="100"/>
      <c r="E65" s="100"/>
      <c r="F65" s="31"/>
      <c r="G65" s="100"/>
      <c r="H65" s="31"/>
      <c r="I65" s="106"/>
      <c r="J65" s="31"/>
      <c r="K65" s="106"/>
      <c r="L65" s="31"/>
      <c r="M65" s="106"/>
      <c r="N65" s="31"/>
      <c r="O65" s="101"/>
      <c r="P65" s="31"/>
      <c r="Q65" s="101"/>
      <c r="R65" s="100"/>
      <c r="S65" s="100"/>
      <c r="T65" s="115"/>
    </row>
    <row r="66" spans="1:20" ht="22.5" customHeight="1">
      <c r="A66" s="100"/>
      <c r="B66" s="100"/>
      <c r="C66" s="100"/>
      <c r="D66" s="100"/>
      <c r="E66" s="100"/>
      <c r="F66" s="31"/>
      <c r="G66" s="100"/>
      <c r="H66" s="31"/>
      <c r="I66" s="110"/>
      <c r="J66" s="31"/>
      <c r="K66" s="114"/>
      <c r="L66" s="31"/>
      <c r="M66" s="100"/>
      <c r="N66" s="31"/>
      <c r="O66" s="101"/>
      <c r="P66" s="31"/>
      <c r="Q66" s="101"/>
      <c r="R66" s="100"/>
      <c r="S66" s="100"/>
      <c r="T66" s="100"/>
    </row>
    <row r="67" spans="1:20" ht="15.75" customHeight="1">
      <c r="A67" s="113"/>
      <c r="B67" s="100"/>
      <c r="C67" s="100"/>
      <c r="D67" s="100"/>
      <c r="E67" s="100"/>
      <c r="F67" s="31"/>
      <c r="G67" s="106"/>
      <c r="H67" s="31"/>
      <c r="I67" s="110"/>
      <c r="J67" s="31"/>
      <c r="K67" s="99"/>
      <c r="L67" s="31"/>
      <c r="M67" s="112"/>
      <c r="N67" s="31"/>
      <c r="O67" s="101"/>
      <c r="P67" s="31"/>
      <c r="Q67" s="101"/>
      <c r="R67" s="99"/>
      <c r="S67" s="99"/>
      <c r="T67" s="99"/>
    </row>
    <row r="68" spans="1:20" ht="23.25">
      <c r="A68" s="100"/>
      <c r="B68" s="100"/>
      <c r="C68" s="111"/>
      <c r="D68" s="111"/>
      <c r="E68" s="111"/>
      <c r="F68" s="31"/>
      <c r="G68" s="111"/>
      <c r="H68" s="31"/>
      <c r="I68" s="110"/>
      <c r="J68" s="31"/>
      <c r="K68" s="99"/>
      <c r="L68" s="31"/>
      <c r="M68" s="99"/>
      <c r="N68" s="31"/>
      <c r="O68" s="101"/>
      <c r="P68" s="31"/>
      <c r="Q68" s="101"/>
      <c r="R68" s="99"/>
      <c r="S68" s="99"/>
      <c r="T68" s="99"/>
    </row>
    <row r="69" spans="1:20" ht="23.25">
      <c r="A69" s="109"/>
      <c r="B69" s="109"/>
      <c r="C69" s="109"/>
      <c r="D69" s="109"/>
      <c r="E69" s="109"/>
      <c r="F69" s="31"/>
      <c r="G69" s="109"/>
      <c r="H69" s="31"/>
      <c r="I69" s="99"/>
      <c r="J69" s="31"/>
      <c r="K69" s="99"/>
      <c r="L69" s="31"/>
      <c r="M69" s="99"/>
      <c r="N69" s="31"/>
      <c r="O69" s="101"/>
      <c r="P69" s="31"/>
      <c r="Q69" s="101"/>
      <c r="R69" s="99"/>
      <c r="S69" s="99"/>
      <c r="T69" s="99"/>
    </row>
    <row r="70" spans="1:20" ht="23.25">
      <c r="A70" s="109"/>
      <c r="B70" s="108"/>
      <c r="C70" s="100"/>
      <c r="D70" s="100"/>
      <c r="E70" s="100"/>
      <c r="F70" s="31"/>
      <c r="G70" s="100"/>
      <c r="H70" s="31"/>
      <c r="I70" s="99"/>
      <c r="J70" s="31"/>
      <c r="K70" s="99"/>
      <c r="L70" s="31"/>
      <c r="M70" s="99"/>
      <c r="N70" s="31"/>
      <c r="O70" s="101"/>
      <c r="P70" s="31"/>
      <c r="Q70" s="101"/>
      <c r="R70" s="99"/>
      <c r="S70" s="99"/>
      <c r="T70" s="99"/>
    </row>
    <row r="71" spans="1:20" ht="23.25">
      <c r="A71" s="100"/>
      <c r="B71" s="100"/>
      <c r="C71" s="100"/>
      <c r="D71" s="100"/>
      <c r="E71" s="100"/>
      <c r="F71" s="31"/>
      <c r="G71" s="100"/>
      <c r="H71" s="31"/>
      <c r="I71" s="99"/>
      <c r="J71" s="31"/>
      <c r="K71" s="99"/>
      <c r="L71" s="31"/>
      <c r="M71" s="99"/>
      <c r="N71" s="31"/>
      <c r="O71" s="101"/>
      <c r="P71" s="31"/>
      <c r="Q71" s="101"/>
      <c r="R71" s="99"/>
      <c r="S71" s="99"/>
      <c r="T71" s="99"/>
    </row>
    <row r="72" spans="1:20" ht="23.25">
      <c r="A72" s="100"/>
      <c r="B72" s="100"/>
      <c r="C72" s="100"/>
      <c r="D72" s="100"/>
      <c r="E72" s="100"/>
      <c r="F72" s="31"/>
      <c r="G72" s="100"/>
      <c r="H72" s="31"/>
      <c r="I72" s="99"/>
      <c r="J72" s="31"/>
      <c r="K72" s="99"/>
      <c r="L72" s="31"/>
      <c r="M72" s="99"/>
      <c r="N72" s="31"/>
      <c r="O72" s="101"/>
      <c r="P72" s="31"/>
      <c r="Q72" s="101"/>
      <c r="R72" s="99"/>
      <c r="S72" s="99"/>
      <c r="T72" s="99"/>
    </row>
    <row r="73" spans="1:20" ht="23.25">
      <c r="A73" s="100"/>
      <c r="B73" s="100"/>
      <c r="C73" s="100"/>
      <c r="D73" s="100"/>
      <c r="E73" s="100"/>
      <c r="F73" s="31"/>
      <c r="G73" s="100"/>
      <c r="H73" s="31"/>
      <c r="I73" s="99"/>
      <c r="J73" s="31"/>
      <c r="K73" s="99"/>
      <c r="L73" s="31"/>
      <c r="M73" s="99"/>
      <c r="N73" s="31"/>
      <c r="O73" s="101"/>
      <c r="P73" s="31"/>
      <c r="Q73" s="101"/>
      <c r="R73" s="99"/>
      <c r="S73" s="99"/>
      <c r="T73" s="99"/>
    </row>
    <row r="74" spans="1:20" ht="23.25">
      <c r="A74" s="100"/>
      <c r="B74" s="100"/>
      <c r="C74" s="100"/>
      <c r="D74" s="100"/>
      <c r="E74" s="100"/>
      <c r="F74" s="31"/>
      <c r="G74" s="100"/>
      <c r="H74" s="31"/>
      <c r="I74" s="99"/>
      <c r="J74" s="31"/>
      <c r="K74" s="99"/>
      <c r="L74" s="31"/>
      <c r="M74" s="99"/>
      <c r="N74" s="31"/>
      <c r="O74" s="101"/>
      <c r="P74" s="31"/>
      <c r="Q74" s="101"/>
      <c r="R74" s="99"/>
      <c r="S74" s="99"/>
      <c r="T74" s="99"/>
    </row>
    <row r="75" spans="1:20" ht="23.25">
      <c r="A75" s="100"/>
      <c r="B75" s="100"/>
      <c r="C75" s="100"/>
      <c r="D75" s="100"/>
      <c r="E75" s="100"/>
      <c r="F75" s="31"/>
      <c r="G75" s="100"/>
      <c r="H75" s="31"/>
      <c r="I75" s="99"/>
      <c r="J75" s="31"/>
      <c r="K75" s="99"/>
      <c r="L75" s="31"/>
      <c r="M75" s="99"/>
      <c r="N75" s="31"/>
      <c r="O75" s="101"/>
      <c r="P75" s="31"/>
      <c r="Q75" s="101"/>
      <c r="R75" s="99"/>
      <c r="S75" s="99"/>
      <c r="T75" s="99"/>
    </row>
    <row r="76" spans="1:20" ht="12" customHeight="1">
      <c r="A76" s="100"/>
      <c r="B76" s="100"/>
      <c r="C76" s="100"/>
      <c r="D76" s="100"/>
      <c r="E76" s="100"/>
      <c r="F76" s="100"/>
      <c r="G76" s="100"/>
      <c r="H76" s="100"/>
      <c r="I76" s="99"/>
      <c r="J76" s="99"/>
      <c r="K76" s="99"/>
      <c r="L76" s="99"/>
      <c r="M76" s="99"/>
      <c r="N76" s="101"/>
      <c r="O76" s="101"/>
      <c r="P76" s="101"/>
      <c r="Q76" s="101"/>
      <c r="R76" s="99"/>
      <c r="S76" s="99"/>
      <c r="T76" s="99"/>
    </row>
    <row r="77" spans="1:20" ht="12.75" customHeight="1">
      <c r="A77" s="100"/>
      <c r="B77" s="100"/>
      <c r="C77" s="100"/>
      <c r="D77" s="100"/>
      <c r="E77" s="100"/>
      <c r="F77" s="100"/>
      <c r="G77" s="100"/>
      <c r="H77" s="100"/>
      <c r="I77" s="99"/>
      <c r="J77" s="99"/>
      <c r="K77" s="99"/>
      <c r="L77" s="99"/>
      <c r="M77" s="99"/>
      <c r="N77" s="101"/>
      <c r="O77" s="101"/>
      <c r="P77" s="101"/>
      <c r="Q77" s="101"/>
      <c r="R77" s="99"/>
      <c r="S77" s="99"/>
      <c r="T77" s="99"/>
    </row>
    <row r="78" spans="1:20" ht="20.25">
      <c r="A78" s="100"/>
      <c r="B78" s="100"/>
      <c r="C78" s="100"/>
      <c r="D78" s="100"/>
      <c r="E78" s="100"/>
      <c r="F78" s="100"/>
      <c r="G78" s="100"/>
      <c r="H78" s="100"/>
      <c r="I78" s="99"/>
      <c r="J78" s="99"/>
      <c r="K78" s="99"/>
      <c r="L78" s="99"/>
      <c r="M78" s="99"/>
      <c r="N78" s="101"/>
      <c r="O78" s="101"/>
      <c r="P78" s="101"/>
      <c r="Q78" s="101"/>
      <c r="R78" s="99"/>
      <c r="S78" s="99"/>
      <c r="T78" s="99"/>
    </row>
    <row r="79" spans="1:20" ht="20.25">
      <c r="A79" s="100"/>
      <c r="B79" s="100"/>
      <c r="C79" s="100"/>
      <c r="D79" s="100"/>
      <c r="E79" s="100"/>
      <c r="F79" s="100"/>
      <c r="G79" s="100"/>
      <c r="H79" s="100"/>
      <c r="I79" s="99"/>
      <c r="J79" s="99"/>
      <c r="K79" s="99"/>
      <c r="L79" s="99"/>
      <c r="M79" s="99"/>
      <c r="N79" s="101"/>
      <c r="O79" s="101"/>
      <c r="P79" s="101"/>
      <c r="Q79" s="101"/>
      <c r="R79" s="99"/>
      <c r="S79" s="99"/>
      <c r="T79" s="99"/>
    </row>
    <row r="80" spans="1:20" ht="20.25">
      <c r="A80" s="100"/>
      <c r="B80" s="100"/>
      <c r="C80" s="100"/>
      <c r="D80" s="100"/>
      <c r="E80" s="100"/>
      <c r="F80" s="100"/>
      <c r="G80" s="100"/>
      <c r="H80" s="100"/>
      <c r="I80" s="99"/>
      <c r="J80" s="99"/>
      <c r="K80" s="99"/>
      <c r="L80" s="99"/>
      <c r="M80" s="99"/>
      <c r="N80" s="101"/>
      <c r="O80" s="101"/>
      <c r="P80" s="101"/>
      <c r="Q80" s="101"/>
      <c r="R80" s="99"/>
      <c r="S80" s="99"/>
      <c r="T80" s="99"/>
    </row>
    <row r="81" spans="1:20" ht="20.25">
      <c r="A81" s="100"/>
      <c r="B81" s="100"/>
      <c r="C81" s="100"/>
      <c r="D81" s="100"/>
      <c r="E81" s="100"/>
      <c r="F81" s="100"/>
      <c r="G81" s="100"/>
      <c r="H81" s="100"/>
      <c r="I81" s="99"/>
      <c r="J81" s="99"/>
      <c r="K81" s="99"/>
      <c r="L81" s="99"/>
      <c r="M81" s="99"/>
      <c r="N81" s="101"/>
      <c r="O81" s="101"/>
      <c r="P81" s="101"/>
      <c r="Q81" s="101"/>
      <c r="R81" s="99"/>
      <c r="S81" s="99"/>
      <c r="T81" s="99"/>
    </row>
    <row r="82" spans="1:20" ht="20.25">
      <c r="A82" s="100"/>
      <c r="B82" s="100"/>
      <c r="C82" s="100"/>
      <c r="D82" s="100"/>
      <c r="E82" s="100"/>
      <c r="F82" s="100"/>
      <c r="G82" s="100"/>
      <c r="H82" s="100"/>
      <c r="I82" s="99"/>
      <c r="J82" s="99"/>
      <c r="K82" s="99"/>
      <c r="L82" s="99"/>
      <c r="M82" s="99"/>
      <c r="N82" s="101"/>
      <c r="O82" s="101"/>
      <c r="P82" s="101"/>
      <c r="Q82" s="101"/>
      <c r="R82" s="99"/>
      <c r="S82" s="99"/>
      <c r="T82" s="99"/>
    </row>
    <row r="83" spans="1:20" ht="20.25">
      <c r="A83" s="100"/>
      <c r="B83" s="100"/>
      <c r="C83" s="100"/>
      <c r="D83" s="100"/>
      <c r="E83" s="100"/>
      <c r="F83" s="100"/>
      <c r="G83" s="100"/>
      <c r="H83" s="100"/>
      <c r="I83" s="99"/>
      <c r="J83" s="99"/>
      <c r="K83" s="99"/>
      <c r="L83" s="99"/>
      <c r="M83" s="99"/>
      <c r="N83" s="101"/>
      <c r="O83" s="101"/>
      <c r="P83" s="101"/>
      <c r="Q83" s="101"/>
      <c r="R83" s="99"/>
      <c r="S83" s="99"/>
      <c r="T83" s="99"/>
    </row>
    <row r="84" spans="1:20" ht="20.25">
      <c r="A84" s="100"/>
      <c r="B84" s="100"/>
      <c r="C84" s="100"/>
      <c r="D84" s="100"/>
      <c r="E84" s="100"/>
      <c r="F84" s="100"/>
      <c r="G84" s="100"/>
      <c r="H84" s="100"/>
      <c r="I84" s="99"/>
      <c r="J84" s="99"/>
      <c r="K84" s="99"/>
      <c r="L84" s="99"/>
      <c r="M84" s="99"/>
      <c r="N84" s="101"/>
      <c r="O84" s="101"/>
      <c r="P84" s="101"/>
      <c r="Q84" s="101"/>
      <c r="R84" s="99"/>
      <c r="S84" s="99"/>
      <c r="T84" s="99"/>
    </row>
    <row r="85" spans="1:20" ht="20.25">
      <c r="A85" s="100"/>
      <c r="B85" s="100"/>
      <c r="C85" s="100"/>
      <c r="D85" s="100"/>
      <c r="E85" s="100"/>
      <c r="F85" s="100"/>
      <c r="G85" s="100"/>
      <c r="H85" s="100"/>
      <c r="I85" s="99"/>
      <c r="J85" s="99"/>
      <c r="K85" s="99"/>
      <c r="L85" s="99"/>
      <c r="M85" s="99"/>
      <c r="N85" s="101"/>
      <c r="O85" s="101"/>
      <c r="P85" s="101"/>
      <c r="Q85" s="101"/>
      <c r="R85" s="99"/>
      <c r="S85" s="99"/>
      <c r="T85" s="99"/>
    </row>
    <row r="86" spans="1:20" ht="20.25">
      <c r="A86" s="100"/>
      <c r="B86" s="100"/>
      <c r="C86" s="100"/>
      <c r="D86" s="100"/>
      <c r="E86" s="100"/>
      <c r="F86" s="100"/>
      <c r="G86" s="100"/>
      <c r="H86" s="100"/>
      <c r="I86" s="99"/>
      <c r="J86" s="99"/>
      <c r="K86" s="99"/>
      <c r="L86" s="99"/>
      <c r="M86" s="99"/>
      <c r="N86" s="101"/>
      <c r="O86" s="101"/>
      <c r="P86" s="101"/>
      <c r="Q86" s="101"/>
      <c r="R86" s="99"/>
      <c r="S86" s="99"/>
      <c r="T86" s="99"/>
    </row>
    <row r="87" spans="1:20" ht="20.25">
      <c r="A87" s="100"/>
      <c r="B87" s="100"/>
      <c r="C87" s="100"/>
      <c r="D87" s="100"/>
      <c r="E87" s="100"/>
      <c r="F87" s="100"/>
      <c r="G87" s="100"/>
      <c r="H87" s="100"/>
      <c r="I87" s="99"/>
      <c r="J87" s="99"/>
      <c r="K87" s="99"/>
      <c r="L87" s="99"/>
      <c r="M87" s="99"/>
      <c r="N87" s="101"/>
      <c r="O87" s="101"/>
      <c r="P87" s="101"/>
      <c r="Q87" s="101"/>
      <c r="R87" s="99"/>
      <c r="S87" s="99"/>
      <c r="T87" s="99"/>
    </row>
    <row r="88" spans="1:20" ht="20.25">
      <c r="A88" s="100"/>
      <c r="B88" s="100"/>
      <c r="C88" s="100"/>
      <c r="D88" s="100"/>
      <c r="E88" s="100"/>
      <c r="F88" s="100"/>
      <c r="G88" s="100"/>
      <c r="H88" s="100"/>
      <c r="I88" s="99"/>
      <c r="J88" s="99"/>
      <c r="K88" s="99"/>
      <c r="L88" s="99"/>
      <c r="M88" s="99"/>
      <c r="N88" s="101"/>
      <c r="O88" s="101"/>
      <c r="P88" s="101"/>
      <c r="Q88" s="101"/>
      <c r="R88" s="99"/>
      <c r="S88" s="99"/>
      <c r="T88" s="99"/>
    </row>
    <row r="89" spans="1:20" ht="20.25">
      <c r="A89" s="100"/>
      <c r="B89" s="100"/>
      <c r="C89" s="100"/>
      <c r="D89" s="100"/>
      <c r="E89" s="100"/>
      <c r="F89" s="100"/>
      <c r="G89" s="100"/>
      <c r="H89" s="100"/>
      <c r="I89" s="99"/>
      <c r="J89" s="99"/>
      <c r="K89" s="99"/>
      <c r="L89" s="99"/>
      <c r="M89" s="99"/>
      <c r="N89" s="101"/>
      <c r="O89" s="101"/>
      <c r="P89" s="101"/>
      <c r="Q89" s="101"/>
      <c r="R89" s="99"/>
      <c r="S89" s="99"/>
      <c r="T89" s="99"/>
    </row>
    <row r="90" spans="1:20" ht="20.25">
      <c r="A90" s="100"/>
      <c r="B90" s="100"/>
      <c r="C90" s="100"/>
      <c r="D90" s="100"/>
      <c r="E90" s="100"/>
      <c r="F90" s="100"/>
      <c r="G90" s="100"/>
      <c r="H90" s="100"/>
      <c r="I90" s="99"/>
      <c r="J90" s="99"/>
      <c r="K90" s="99"/>
      <c r="L90" s="99"/>
      <c r="M90" s="99"/>
      <c r="N90" s="101"/>
      <c r="O90" s="101"/>
      <c r="P90" s="101"/>
      <c r="Q90" s="101"/>
      <c r="R90" s="99"/>
      <c r="S90" s="99"/>
      <c r="T90" s="99"/>
    </row>
    <row r="91" spans="1:20" ht="20.25">
      <c r="A91" s="100"/>
      <c r="B91" s="100"/>
      <c r="C91" s="100"/>
      <c r="D91" s="100"/>
      <c r="E91" s="100"/>
      <c r="F91" s="100"/>
      <c r="G91" s="100"/>
      <c r="H91" s="100"/>
      <c r="I91" s="99"/>
      <c r="J91" s="99"/>
      <c r="K91" s="99"/>
      <c r="L91" s="99"/>
      <c r="M91" s="99"/>
      <c r="N91" s="101"/>
      <c r="O91" s="101"/>
      <c r="P91" s="101"/>
      <c r="Q91" s="101"/>
      <c r="R91" s="99"/>
      <c r="S91" s="99"/>
      <c r="T91" s="99"/>
    </row>
    <row r="92" spans="1:20" ht="20.25">
      <c r="A92" s="100"/>
      <c r="B92" s="100"/>
      <c r="C92" s="100"/>
      <c r="D92" s="100"/>
      <c r="E92" s="100"/>
      <c r="F92" s="100"/>
      <c r="G92" s="100"/>
      <c r="H92" s="100"/>
      <c r="I92" s="99"/>
      <c r="J92" s="99"/>
      <c r="K92" s="99"/>
      <c r="L92" s="99"/>
      <c r="M92" s="99"/>
      <c r="N92" s="101"/>
      <c r="O92" s="101"/>
      <c r="P92" s="101"/>
      <c r="Q92" s="101"/>
      <c r="R92" s="99"/>
      <c r="S92" s="99"/>
      <c r="T92" s="99"/>
    </row>
    <row r="93" spans="1:20" ht="20.25">
      <c r="A93" s="100"/>
      <c r="B93" s="100"/>
      <c r="C93" s="100"/>
      <c r="D93" s="100"/>
      <c r="E93" s="100"/>
      <c r="F93" s="100"/>
      <c r="G93" s="100"/>
      <c r="H93" s="100"/>
      <c r="I93" s="99"/>
      <c r="J93" s="99"/>
      <c r="K93" s="99"/>
      <c r="L93" s="99"/>
      <c r="M93" s="99"/>
      <c r="N93" s="101"/>
      <c r="O93" s="101"/>
      <c r="P93" s="101"/>
      <c r="Q93" s="101"/>
      <c r="R93" s="99"/>
      <c r="S93" s="99"/>
      <c r="T93" s="99"/>
    </row>
    <row r="94" spans="1:20" ht="20.25">
      <c r="A94" s="100"/>
      <c r="B94" s="100"/>
      <c r="C94" s="100"/>
      <c r="D94" s="100"/>
      <c r="E94" s="100"/>
      <c r="F94" s="100"/>
      <c r="G94" s="100"/>
      <c r="H94" s="100"/>
      <c r="I94" s="99"/>
      <c r="J94" s="99"/>
      <c r="K94" s="99"/>
      <c r="L94" s="99"/>
      <c r="M94" s="99"/>
      <c r="N94" s="101"/>
      <c r="O94" s="101"/>
      <c r="P94" s="101"/>
      <c r="Q94" s="101"/>
      <c r="R94" s="99"/>
      <c r="S94" s="99"/>
      <c r="T94" s="99"/>
    </row>
    <row r="95" spans="1:20" ht="20.25">
      <c r="A95" s="100"/>
      <c r="B95" s="100"/>
      <c r="C95" s="100"/>
      <c r="D95" s="100"/>
      <c r="E95" s="100"/>
      <c r="F95" s="100"/>
      <c r="G95" s="100"/>
      <c r="H95" s="100"/>
      <c r="I95" s="99"/>
      <c r="J95" s="99"/>
      <c r="K95" s="99"/>
      <c r="L95" s="99"/>
      <c r="M95" s="99"/>
      <c r="N95" s="101"/>
      <c r="O95" s="101"/>
      <c r="P95" s="101"/>
      <c r="Q95" s="101"/>
      <c r="R95" s="99"/>
      <c r="S95" s="99"/>
      <c r="T95" s="99"/>
    </row>
    <row r="96" spans="1:20" ht="20.25">
      <c r="A96" s="100"/>
      <c r="B96" s="100"/>
      <c r="C96" s="100"/>
      <c r="D96" s="100"/>
      <c r="E96" s="100"/>
      <c r="F96" s="100"/>
      <c r="G96" s="100"/>
      <c r="H96" s="100"/>
      <c r="I96" s="99"/>
      <c r="J96" s="99"/>
      <c r="K96" s="99"/>
      <c r="L96" s="99"/>
      <c r="M96" s="99"/>
      <c r="N96" s="101"/>
      <c r="O96" s="101"/>
      <c r="P96" s="101"/>
      <c r="Q96" s="101"/>
      <c r="R96" s="99"/>
      <c r="S96" s="99"/>
      <c r="T96" s="99"/>
    </row>
    <row r="97" spans="1:20" ht="20.25">
      <c r="A97" s="100"/>
      <c r="B97" s="100"/>
      <c r="C97" s="100"/>
      <c r="D97" s="100"/>
      <c r="E97" s="100"/>
      <c r="F97" s="100"/>
      <c r="G97" s="100"/>
      <c r="H97" s="100"/>
      <c r="I97" s="99"/>
      <c r="J97" s="99"/>
      <c r="K97" s="99"/>
      <c r="L97" s="99"/>
      <c r="M97" s="99"/>
      <c r="N97" s="101"/>
      <c r="O97" s="101"/>
      <c r="P97" s="101"/>
      <c r="Q97" s="101"/>
      <c r="R97" s="99"/>
      <c r="S97" s="99"/>
      <c r="T97" s="99"/>
    </row>
    <row r="98" spans="1:20" ht="20.25">
      <c r="A98" s="100"/>
      <c r="B98" s="100"/>
      <c r="C98" s="100"/>
      <c r="D98" s="100"/>
      <c r="E98" s="100"/>
      <c r="F98" s="100"/>
      <c r="G98" s="100"/>
      <c r="H98" s="100"/>
      <c r="I98" s="99"/>
      <c r="J98" s="99"/>
      <c r="K98" s="99"/>
      <c r="L98" s="99"/>
      <c r="M98" s="99"/>
      <c r="N98" s="101"/>
      <c r="O98" s="101"/>
      <c r="P98" s="101"/>
      <c r="Q98" s="101"/>
      <c r="R98" s="99"/>
      <c r="S98" s="99"/>
      <c r="T98" s="99"/>
    </row>
    <row r="99" spans="1:20" ht="20.25">
      <c r="A99" s="100"/>
      <c r="B99" s="100"/>
      <c r="C99" s="100"/>
      <c r="D99" s="100"/>
      <c r="E99" s="100"/>
      <c r="F99" s="100"/>
      <c r="G99" s="100"/>
      <c r="H99" s="100"/>
      <c r="I99" s="99"/>
      <c r="J99" s="99"/>
      <c r="K99" s="99"/>
      <c r="L99" s="99"/>
      <c r="M99" s="99"/>
      <c r="N99" s="101"/>
      <c r="O99" s="101"/>
      <c r="P99" s="101"/>
      <c r="Q99" s="101"/>
      <c r="R99" s="99"/>
      <c r="S99" s="99"/>
      <c r="T99" s="99"/>
    </row>
    <row r="100" spans="1:20" ht="20.25">
      <c r="A100" s="100"/>
      <c r="B100" s="100"/>
      <c r="C100" s="100"/>
      <c r="D100" s="100"/>
      <c r="E100" s="100"/>
      <c r="F100" s="100"/>
      <c r="G100" s="100"/>
      <c r="H100" s="100"/>
      <c r="I100" s="99"/>
      <c r="J100" s="99"/>
      <c r="K100" s="99"/>
      <c r="L100" s="99"/>
      <c r="M100" s="99"/>
      <c r="N100" s="101"/>
      <c r="O100" s="101"/>
      <c r="P100" s="101"/>
      <c r="Q100" s="101"/>
      <c r="R100" s="99"/>
      <c r="S100" s="99"/>
      <c r="T100" s="99"/>
    </row>
    <row r="101" spans="1:20" ht="20.25">
      <c r="A101" s="100"/>
      <c r="B101" s="100"/>
      <c r="C101" s="100"/>
      <c r="D101" s="100"/>
      <c r="E101" s="100"/>
      <c r="F101" s="100"/>
      <c r="G101" s="100"/>
      <c r="H101" s="100"/>
      <c r="I101" s="99"/>
      <c r="J101" s="99"/>
      <c r="K101" s="99"/>
      <c r="L101" s="99"/>
      <c r="M101" s="99"/>
      <c r="N101" s="101"/>
      <c r="O101" s="101"/>
      <c r="P101" s="101"/>
      <c r="Q101" s="101"/>
      <c r="R101" s="99"/>
      <c r="S101" s="99"/>
      <c r="T101" s="99"/>
    </row>
    <row r="102" spans="1:20" ht="20.25">
      <c r="A102" s="100"/>
      <c r="B102" s="100"/>
      <c r="C102" s="100"/>
      <c r="D102" s="100"/>
      <c r="E102" s="100"/>
      <c r="F102" s="100"/>
      <c r="G102" s="100"/>
      <c r="H102" s="100"/>
      <c r="I102" s="99"/>
      <c r="J102" s="99"/>
      <c r="K102" s="99"/>
      <c r="L102" s="99"/>
      <c r="M102" s="99"/>
      <c r="N102" s="101"/>
      <c r="O102" s="101"/>
      <c r="P102" s="101"/>
      <c r="Q102" s="101"/>
      <c r="R102" s="99"/>
      <c r="S102" s="99"/>
      <c r="T102" s="99"/>
    </row>
    <row r="103" spans="1:20" ht="20.25">
      <c r="A103" s="100"/>
      <c r="B103" s="100"/>
      <c r="C103" s="100"/>
      <c r="D103" s="100"/>
      <c r="E103" s="100"/>
      <c r="F103" s="100"/>
      <c r="G103" s="100"/>
      <c r="H103" s="100"/>
      <c r="I103" s="99"/>
      <c r="J103" s="99"/>
      <c r="K103" s="99"/>
      <c r="L103" s="99"/>
      <c r="M103" s="99"/>
      <c r="N103" s="103"/>
      <c r="O103" s="103"/>
      <c r="P103" s="101"/>
      <c r="Q103" s="103"/>
      <c r="R103" s="99"/>
      <c r="S103" s="99"/>
      <c r="T103" s="99"/>
    </row>
    <row r="104" spans="1:20" ht="20.25">
      <c r="A104" s="100"/>
      <c r="B104" s="100"/>
      <c r="C104" s="100"/>
      <c r="D104" s="100"/>
      <c r="E104" s="100"/>
      <c r="F104" s="100"/>
      <c r="G104" s="100"/>
      <c r="H104" s="100"/>
      <c r="I104" s="99"/>
      <c r="J104" s="99"/>
      <c r="K104" s="99"/>
      <c r="L104" s="99"/>
      <c r="M104" s="99"/>
      <c r="N104" s="102"/>
      <c r="O104" s="102"/>
      <c r="P104" s="101"/>
      <c r="Q104" s="102"/>
      <c r="R104" s="99"/>
      <c r="S104" s="99"/>
      <c r="T104" s="99"/>
    </row>
    <row r="105" spans="1:20" ht="20.25">
      <c r="A105" s="100"/>
      <c r="B105" s="100"/>
      <c r="C105" s="100"/>
      <c r="D105" s="100"/>
      <c r="E105" s="100"/>
      <c r="F105" s="100"/>
      <c r="G105" s="100"/>
      <c r="H105" s="100"/>
      <c r="I105" s="99"/>
      <c r="J105" s="99"/>
      <c r="K105" s="99"/>
      <c r="L105" s="99"/>
      <c r="M105" s="99"/>
      <c r="N105" s="102"/>
      <c r="O105" s="102"/>
      <c r="P105" s="101"/>
      <c r="Q105" s="102"/>
      <c r="R105" s="99"/>
      <c r="S105" s="99"/>
      <c r="T105" s="99"/>
    </row>
    <row r="106" spans="1:20" ht="20.25">
      <c r="A106" s="100"/>
      <c r="B106" s="100"/>
      <c r="C106" s="100"/>
      <c r="D106" s="100"/>
      <c r="E106" s="100"/>
      <c r="F106" s="100"/>
      <c r="G106" s="100"/>
      <c r="H106" s="100"/>
      <c r="I106" s="99"/>
      <c r="J106" s="99"/>
      <c r="K106" s="99"/>
      <c r="L106" s="99"/>
      <c r="M106" s="99"/>
      <c r="N106" s="102"/>
      <c r="O106" s="102"/>
      <c r="P106" s="101"/>
      <c r="Q106" s="102"/>
      <c r="R106" s="99"/>
      <c r="S106" s="99"/>
      <c r="T106" s="99"/>
    </row>
    <row r="107" spans="1:20" ht="20.25">
      <c r="A107" s="100"/>
      <c r="B107" s="100"/>
      <c r="C107" s="100"/>
      <c r="D107" s="100"/>
      <c r="E107" s="100"/>
      <c r="F107" s="100"/>
      <c r="G107" s="100"/>
      <c r="H107" s="100"/>
      <c r="I107" s="99"/>
      <c r="J107" s="99"/>
      <c r="K107" s="99"/>
      <c r="L107" s="99"/>
      <c r="M107" s="99"/>
      <c r="N107" s="103"/>
      <c r="O107" s="103"/>
      <c r="P107" s="101"/>
      <c r="Q107" s="103"/>
      <c r="R107" s="99"/>
      <c r="S107" s="99"/>
      <c r="T107" s="99"/>
    </row>
    <row r="108" spans="1:20" ht="20.25">
      <c r="A108" s="100"/>
      <c r="B108" s="100"/>
      <c r="C108" s="100"/>
      <c r="D108" s="100"/>
      <c r="E108" s="100"/>
      <c r="F108" s="100"/>
      <c r="G108" s="100"/>
      <c r="H108" s="100"/>
      <c r="I108" s="99"/>
      <c r="J108" s="99"/>
      <c r="K108" s="99"/>
      <c r="L108" s="99"/>
      <c r="M108" s="99"/>
      <c r="N108" s="103"/>
      <c r="O108" s="103"/>
      <c r="P108" s="101"/>
      <c r="Q108" s="103"/>
      <c r="R108" s="99"/>
      <c r="S108" s="99"/>
      <c r="T108" s="99"/>
    </row>
    <row r="109" spans="1:20" ht="20.25">
      <c r="A109" s="100"/>
      <c r="B109" s="100"/>
      <c r="C109" s="100"/>
      <c r="D109" s="100"/>
      <c r="E109" s="100"/>
      <c r="F109" s="100"/>
      <c r="G109" s="100"/>
      <c r="H109" s="100"/>
      <c r="I109" s="99"/>
      <c r="J109" s="99"/>
      <c r="K109" s="99"/>
      <c r="L109" s="99"/>
      <c r="M109" s="99"/>
      <c r="N109" s="102"/>
      <c r="O109" s="102"/>
      <c r="P109" s="101"/>
      <c r="Q109" s="102"/>
      <c r="R109" s="99"/>
      <c r="S109" s="99"/>
      <c r="T109" s="99"/>
    </row>
    <row r="110" spans="1:20" ht="20.25">
      <c r="A110" s="100"/>
      <c r="B110" s="100"/>
      <c r="C110" s="100"/>
      <c r="D110" s="100"/>
      <c r="E110" s="100"/>
      <c r="F110" s="100"/>
      <c r="G110" s="100"/>
      <c r="H110" s="100"/>
      <c r="I110" s="99"/>
      <c r="J110" s="99"/>
      <c r="K110" s="99"/>
      <c r="L110" s="99"/>
      <c r="M110" s="99"/>
      <c r="N110" s="102"/>
      <c r="O110" s="102"/>
      <c r="P110" s="101"/>
      <c r="Q110" s="102"/>
      <c r="R110" s="99"/>
      <c r="S110" s="99"/>
      <c r="T110" s="99"/>
    </row>
    <row r="111" spans="1:20" ht="20.25">
      <c r="A111" s="100"/>
      <c r="B111" s="100"/>
      <c r="C111" s="100"/>
      <c r="D111" s="100"/>
      <c r="E111" s="100"/>
      <c r="F111" s="100"/>
      <c r="G111" s="100"/>
      <c r="H111" s="100"/>
      <c r="I111" s="99"/>
      <c r="J111" s="99"/>
      <c r="K111" s="99"/>
      <c r="L111" s="99"/>
      <c r="M111" s="99"/>
      <c r="N111" s="102"/>
      <c r="O111" s="102"/>
      <c r="P111" s="101"/>
      <c r="Q111" s="102"/>
      <c r="R111" s="99"/>
      <c r="S111" s="99"/>
      <c r="T111" s="99"/>
    </row>
    <row r="112" spans="1:20" ht="20.25">
      <c r="A112" s="100"/>
      <c r="B112" s="100"/>
      <c r="C112" s="100"/>
      <c r="D112" s="100"/>
      <c r="E112" s="100"/>
      <c r="F112" s="100"/>
      <c r="G112" s="100"/>
      <c r="H112" s="100"/>
      <c r="I112" s="99"/>
      <c r="J112" s="99"/>
      <c r="K112" s="99"/>
      <c r="L112" s="99"/>
      <c r="M112" s="99"/>
      <c r="N112" s="102"/>
      <c r="O112" s="102"/>
      <c r="P112" s="101"/>
      <c r="Q112" s="102"/>
      <c r="R112" s="99"/>
      <c r="S112" s="99"/>
      <c r="T112" s="99"/>
    </row>
    <row r="113" spans="1:20" ht="20.25">
      <c r="A113" s="100"/>
      <c r="B113" s="100"/>
      <c r="C113" s="100"/>
      <c r="D113" s="100"/>
      <c r="E113" s="100"/>
      <c r="F113" s="100"/>
      <c r="G113" s="100"/>
      <c r="H113" s="100"/>
      <c r="I113" s="99"/>
      <c r="J113" s="99"/>
      <c r="K113" s="99"/>
      <c r="L113" s="99"/>
      <c r="M113" s="99"/>
      <c r="N113" s="102"/>
      <c r="O113" s="102"/>
      <c r="P113" s="101"/>
      <c r="Q113" s="102"/>
      <c r="R113" s="99"/>
      <c r="S113" s="99"/>
      <c r="T113" s="99"/>
    </row>
    <row r="114" spans="1:20" ht="20.25">
      <c r="A114" s="100"/>
      <c r="B114" s="100"/>
      <c r="C114" s="100"/>
      <c r="D114" s="100"/>
      <c r="E114" s="100"/>
      <c r="F114" s="100"/>
      <c r="G114" s="100"/>
      <c r="H114" s="100"/>
      <c r="I114" s="99"/>
      <c r="J114" s="99"/>
      <c r="K114" s="99"/>
      <c r="L114" s="99"/>
      <c r="M114" s="99"/>
      <c r="N114" s="102"/>
      <c r="O114" s="102"/>
      <c r="P114" s="101"/>
      <c r="Q114" s="102"/>
      <c r="R114" s="99"/>
      <c r="S114" s="99"/>
      <c r="T114" s="99"/>
    </row>
    <row r="115" spans="1:20" ht="20.25">
      <c r="A115" s="100"/>
      <c r="B115" s="100"/>
      <c r="C115" s="100"/>
      <c r="D115" s="100"/>
      <c r="E115" s="100"/>
      <c r="F115" s="100"/>
      <c r="G115" s="100"/>
      <c r="H115" s="100"/>
      <c r="I115" s="99"/>
      <c r="J115" s="99"/>
      <c r="K115" s="99"/>
      <c r="L115" s="99"/>
      <c r="M115" s="99"/>
      <c r="N115" s="103"/>
      <c r="O115" s="103"/>
      <c r="P115" s="101"/>
      <c r="Q115" s="103"/>
      <c r="R115" s="99"/>
      <c r="S115" s="99"/>
      <c r="T115" s="99"/>
    </row>
    <row r="116" spans="1:20" ht="20.25">
      <c r="A116" s="100"/>
      <c r="B116" s="100"/>
      <c r="C116" s="100"/>
      <c r="D116" s="100"/>
      <c r="E116" s="100"/>
      <c r="F116" s="100"/>
      <c r="G116" s="100"/>
      <c r="H116" s="100"/>
      <c r="I116" s="99"/>
      <c r="J116" s="99"/>
      <c r="K116" s="99"/>
      <c r="L116" s="99"/>
      <c r="M116" s="99"/>
      <c r="N116" s="103"/>
      <c r="O116" s="103"/>
      <c r="P116" s="101"/>
      <c r="Q116" s="103"/>
      <c r="R116" s="99"/>
      <c r="S116" s="99"/>
      <c r="T116" s="99"/>
    </row>
    <row r="117" spans="1:20" ht="20.25">
      <c r="A117" s="100"/>
      <c r="B117" s="100"/>
      <c r="C117" s="100"/>
      <c r="D117" s="100"/>
      <c r="E117" s="100"/>
      <c r="F117" s="100"/>
      <c r="G117" s="100"/>
      <c r="H117" s="100"/>
      <c r="I117" s="99"/>
      <c r="J117" s="99"/>
      <c r="K117" s="99"/>
      <c r="L117" s="99"/>
      <c r="M117" s="99"/>
      <c r="N117" s="103"/>
      <c r="O117" s="103"/>
      <c r="P117" s="101"/>
      <c r="Q117" s="103"/>
      <c r="R117" s="99"/>
      <c r="S117" s="99"/>
      <c r="T117" s="99"/>
    </row>
    <row r="118" spans="1:20" ht="20.25">
      <c r="A118" s="100"/>
      <c r="B118" s="100"/>
      <c r="C118" s="100"/>
      <c r="D118" s="100"/>
      <c r="E118" s="100"/>
      <c r="F118" s="100"/>
      <c r="G118" s="100"/>
      <c r="H118" s="100"/>
      <c r="I118" s="99"/>
      <c r="J118" s="99"/>
      <c r="K118" s="99"/>
      <c r="L118" s="99"/>
      <c r="M118" s="99"/>
      <c r="N118" s="102"/>
      <c r="O118" s="102"/>
      <c r="P118" s="101"/>
      <c r="Q118" s="102"/>
      <c r="R118" s="99"/>
      <c r="S118" s="99"/>
      <c r="T118" s="99"/>
    </row>
    <row r="119" spans="1:20" ht="20.25">
      <c r="A119" s="100"/>
      <c r="B119" s="100"/>
      <c r="C119" s="100"/>
      <c r="D119" s="100"/>
      <c r="E119" s="100"/>
      <c r="F119" s="100"/>
      <c r="G119" s="100"/>
      <c r="H119" s="100"/>
      <c r="I119" s="99"/>
      <c r="J119" s="99"/>
      <c r="K119" s="99"/>
      <c r="L119" s="99"/>
      <c r="M119" s="99"/>
      <c r="N119" s="103"/>
      <c r="O119" s="103"/>
      <c r="P119" s="101"/>
      <c r="Q119" s="103"/>
      <c r="R119" s="99"/>
      <c r="S119" s="99"/>
      <c r="T119" s="99"/>
    </row>
    <row r="120" spans="1:20" ht="20.25">
      <c r="A120" s="100"/>
      <c r="B120" s="100"/>
      <c r="C120" s="100"/>
      <c r="D120" s="100"/>
      <c r="E120" s="100"/>
      <c r="F120" s="100"/>
      <c r="G120" s="100"/>
      <c r="H120" s="100"/>
      <c r="I120" s="99"/>
      <c r="J120" s="99"/>
      <c r="K120" s="99"/>
      <c r="L120" s="99"/>
      <c r="M120" s="99"/>
      <c r="N120" s="102"/>
      <c r="O120" s="102"/>
      <c r="P120" s="101"/>
      <c r="Q120" s="102"/>
      <c r="R120" s="99"/>
      <c r="S120" s="99"/>
      <c r="T120" s="99"/>
    </row>
    <row r="121" spans="1:20" ht="20.25">
      <c r="A121" s="100"/>
      <c r="B121" s="100"/>
      <c r="C121" s="100"/>
      <c r="D121" s="100"/>
      <c r="E121" s="100"/>
      <c r="F121" s="100"/>
      <c r="G121" s="100"/>
      <c r="H121" s="100"/>
      <c r="I121" s="99"/>
      <c r="J121" s="99"/>
      <c r="K121" s="99"/>
      <c r="L121" s="99"/>
      <c r="M121" s="99"/>
      <c r="N121" s="102"/>
      <c r="O121" s="102"/>
      <c r="P121" s="101"/>
      <c r="Q121" s="102"/>
      <c r="R121" s="99"/>
      <c r="S121" s="99"/>
      <c r="T121" s="99"/>
    </row>
    <row r="122" spans="1:20" ht="20.25">
      <c r="A122" s="100"/>
      <c r="B122" s="100"/>
      <c r="C122" s="100"/>
      <c r="D122" s="100"/>
      <c r="E122" s="100"/>
      <c r="F122" s="100"/>
      <c r="G122" s="100"/>
      <c r="H122" s="100"/>
      <c r="I122" s="99"/>
      <c r="J122" s="99"/>
      <c r="K122" s="99"/>
      <c r="L122" s="99"/>
      <c r="M122" s="99"/>
      <c r="N122" s="102"/>
      <c r="O122" s="102"/>
      <c r="P122" s="101"/>
      <c r="Q122" s="102"/>
      <c r="R122" s="99"/>
      <c r="S122" s="99"/>
      <c r="T122" s="99"/>
    </row>
    <row r="123" spans="1:20" ht="20.25">
      <c r="A123" s="100"/>
      <c r="B123" s="100"/>
      <c r="C123" s="100"/>
      <c r="D123" s="100"/>
      <c r="E123" s="100"/>
      <c r="F123" s="100"/>
      <c r="G123" s="100"/>
      <c r="H123" s="100"/>
      <c r="I123" s="99"/>
      <c r="J123" s="99"/>
      <c r="K123" s="99"/>
      <c r="L123" s="99"/>
      <c r="M123" s="99"/>
      <c r="N123" s="102"/>
      <c r="O123" s="102"/>
      <c r="P123" s="101"/>
      <c r="Q123" s="102"/>
      <c r="R123" s="99"/>
      <c r="S123" s="99"/>
      <c r="T123" s="99"/>
    </row>
    <row r="124" spans="1:20" ht="20.25">
      <c r="A124" s="100"/>
      <c r="B124" s="100"/>
      <c r="C124" s="100"/>
      <c r="D124" s="100"/>
      <c r="E124" s="100"/>
      <c r="F124" s="100"/>
      <c r="G124" s="100"/>
      <c r="H124" s="100"/>
      <c r="I124" s="99"/>
      <c r="J124" s="99"/>
      <c r="K124" s="99"/>
      <c r="L124" s="99"/>
      <c r="M124" s="99"/>
      <c r="N124" s="103"/>
      <c r="O124" s="103"/>
      <c r="P124" s="101"/>
      <c r="Q124" s="103"/>
      <c r="R124" s="99"/>
      <c r="S124" s="99"/>
      <c r="T124" s="99"/>
    </row>
    <row r="125" spans="1:20" ht="20.25">
      <c r="A125" s="100"/>
      <c r="B125" s="100"/>
      <c r="C125" s="100"/>
      <c r="D125" s="100"/>
      <c r="E125" s="100"/>
      <c r="F125" s="100"/>
      <c r="G125" s="100"/>
      <c r="H125" s="100"/>
      <c r="I125" s="99"/>
      <c r="J125" s="99"/>
      <c r="K125" s="99"/>
      <c r="L125" s="99"/>
      <c r="M125" s="99"/>
      <c r="N125" s="103"/>
      <c r="O125" s="103"/>
      <c r="P125" s="101"/>
      <c r="Q125" s="103"/>
      <c r="R125" s="99"/>
      <c r="S125" s="99"/>
      <c r="T125" s="99"/>
    </row>
    <row r="126" spans="1:20" ht="20.25">
      <c r="A126" s="100"/>
      <c r="B126" s="100"/>
      <c r="C126" s="100"/>
      <c r="D126" s="100"/>
      <c r="E126" s="100"/>
      <c r="F126" s="100"/>
      <c r="G126" s="100"/>
      <c r="H126" s="100"/>
      <c r="I126" s="99"/>
      <c r="J126" s="99"/>
      <c r="K126" s="99"/>
      <c r="L126" s="99"/>
      <c r="M126" s="99"/>
      <c r="N126" s="103"/>
      <c r="O126" s="103"/>
      <c r="P126" s="101"/>
      <c r="Q126" s="103"/>
      <c r="R126" s="99"/>
      <c r="S126" s="99"/>
      <c r="T126" s="99"/>
    </row>
    <row r="127" spans="1:20" ht="20.25">
      <c r="A127" s="100"/>
      <c r="B127" s="100"/>
      <c r="C127" s="100"/>
      <c r="D127" s="100"/>
      <c r="E127" s="100"/>
      <c r="F127" s="100"/>
      <c r="G127" s="100"/>
      <c r="H127" s="100"/>
      <c r="I127" s="99"/>
      <c r="J127" s="99"/>
      <c r="K127" s="99"/>
      <c r="L127" s="99"/>
      <c r="M127" s="99"/>
      <c r="N127" s="103"/>
      <c r="O127" s="103"/>
      <c r="P127" s="101"/>
      <c r="Q127" s="103"/>
      <c r="R127" s="99"/>
      <c r="S127" s="99"/>
      <c r="T127" s="99"/>
    </row>
    <row r="128" spans="1:20" ht="20.25">
      <c r="A128" s="100"/>
      <c r="B128" s="100"/>
      <c r="C128" s="100"/>
      <c r="D128" s="100"/>
      <c r="E128" s="100"/>
      <c r="F128" s="100"/>
      <c r="G128" s="100"/>
      <c r="H128" s="100"/>
      <c r="I128" s="99"/>
      <c r="J128" s="99"/>
      <c r="K128" s="99"/>
      <c r="L128" s="99"/>
      <c r="M128" s="99"/>
      <c r="N128" s="107"/>
      <c r="O128" s="107"/>
      <c r="P128" s="101"/>
      <c r="Q128" s="107"/>
      <c r="R128" s="99"/>
      <c r="S128" s="99"/>
      <c r="T128" s="99"/>
    </row>
    <row r="129" spans="1:20" ht="20.25">
      <c r="A129" s="100"/>
      <c r="B129" s="100"/>
      <c r="C129" s="100"/>
      <c r="D129" s="100"/>
      <c r="E129" s="100"/>
      <c r="F129" s="100"/>
      <c r="G129" s="100"/>
      <c r="H129" s="100"/>
      <c r="I129" s="99"/>
      <c r="J129" s="99"/>
      <c r="K129" s="99"/>
      <c r="L129" s="99"/>
      <c r="M129" s="99"/>
      <c r="N129" s="107"/>
      <c r="O129" s="107"/>
      <c r="P129" s="101"/>
      <c r="Q129" s="107"/>
      <c r="R129" s="99"/>
      <c r="S129" s="99"/>
      <c r="T129" s="99"/>
    </row>
    <row r="130" spans="1:20" ht="20.25">
      <c r="A130" s="100"/>
      <c r="B130" s="100"/>
      <c r="C130" s="100"/>
      <c r="D130" s="100"/>
      <c r="E130" s="100"/>
      <c r="F130" s="100"/>
      <c r="G130" s="100"/>
      <c r="H130" s="100"/>
      <c r="I130" s="99"/>
      <c r="J130" s="99"/>
      <c r="K130" s="99"/>
      <c r="L130" s="99"/>
      <c r="M130" s="99"/>
      <c r="N130" s="103"/>
      <c r="O130" s="103"/>
      <c r="P130" s="101"/>
      <c r="Q130" s="103"/>
      <c r="R130" s="99"/>
      <c r="S130" s="99"/>
      <c r="T130" s="99"/>
    </row>
    <row r="131" spans="1:20" ht="20.25">
      <c r="A131" s="100"/>
      <c r="B131" s="100"/>
      <c r="C131" s="100"/>
      <c r="D131" s="100"/>
      <c r="E131" s="100"/>
      <c r="F131" s="100"/>
      <c r="G131" s="100"/>
      <c r="H131" s="100"/>
      <c r="I131" s="99"/>
      <c r="J131" s="99"/>
      <c r="K131" s="99"/>
      <c r="L131" s="99"/>
      <c r="M131" s="99"/>
      <c r="N131" s="102"/>
      <c r="O131" s="102"/>
      <c r="P131" s="101"/>
      <c r="Q131" s="102"/>
      <c r="R131" s="99"/>
      <c r="S131" s="99"/>
      <c r="T131" s="99"/>
    </row>
    <row r="132" spans="1:20" ht="20.25">
      <c r="A132" s="100"/>
      <c r="B132" s="100"/>
      <c r="C132" s="100"/>
      <c r="D132" s="100"/>
      <c r="E132" s="100"/>
      <c r="F132" s="100"/>
      <c r="G132" s="100"/>
      <c r="H132" s="100"/>
      <c r="I132" s="99"/>
      <c r="J132" s="99"/>
      <c r="K132" s="99"/>
      <c r="L132" s="99"/>
      <c r="M132" s="99"/>
      <c r="N132" s="103"/>
      <c r="O132" s="103"/>
      <c r="P132" s="101"/>
      <c r="Q132" s="103"/>
      <c r="R132" s="99"/>
      <c r="S132" s="99"/>
      <c r="T132" s="99"/>
    </row>
    <row r="133" spans="1:20" ht="20.25">
      <c r="A133" s="100"/>
      <c r="B133" s="100"/>
      <c r="C133" s="100"/>
      <c r="D133" s="100"/>
      <c r="E133" s="100"/>
      <c r="F133" s="100"/>
      <c r="G133" s="100"/>
      <c r="H133" s="100"/>
      <c r="I133" s="99"/>
      <c r="J133" s="99"/>
      <c r="K133" s="99"/>
      <c r="L133" s="99"/>
      <c r="M133" s="99"/>
      <c r="N133" s="103"/>
      <c r="O133" s="103"/>
      <c r="P133" s="101"/>
      <c r="Q133" s="103"/>
      <c r="R133" s="99"/>
      <c r="S133" s="99"/>
      <c r="T133" s="99"/>
    </row>
    <row r="134" spans="1:20" ht="20.25">
      <c r="A134" s="100"/>
      <c r="B134" s="100"/>
      <c r="C134" s="100"/>
      <c r="D134" s="100"/>
      <c r="E134" s="100"/>
      <c r="F134" s="100"/>
      <c r="G134" s="100"/>
      <c r="H134" s="100"/>
      <c r="I134" s="99"/>
      <c r="J134" s="99"/>
      <c r="K134" s="99"/>
      <c r="L134" s="99"/>
      <c r="M134" s="99"/>
      <c r="N134" s="103"/>
      <c r="O134" s="103"/>
      <c r="P134" s="101"/>
      <c r="Q134" s="103"/>
      <c r="R134" s="99"/>
      <c r="S134" s="99"/>
      <c r="T134" s="99"/>
    </row>
    <row r="135" spans="1:20" ht="20.25">
      <c r="A135" s="100"/>
      <c r="B135" s="100"/>
      <c r="C135" s="100"/>
      <c r="D135" s="100"/>
      <c r="E135" s="100"/>
      <c r="F135" s="100"/>
      <c r="G135" s="100"/>
      <c r="H135" s="100"/>
      <c r="I135" s="99"/>
      <c r="J135" s="99"/>
      <c r="K135" s="99"/>
      <c r="L135" s="99"/>
      <c r="M135" s="99"/>
      <c r="N135" s="103"/>
      <c r="O135" s="103"/>
      <c r="P135" s="101"/>
      <c r="Q135" s="103"/>
      <c r="R135" s="99"/>
      <c r="S135" s="99"/>
      <c r="T135" s="99"/>
    </row>
    <row r="136" spans="1:20" ht="20.25">
      <c r="A136" s="100"/>
      <c r="B136" s="100"/>
      <c r="C136" s="100"/>
      <c r="D136" s="100"/>
      <c r="E136" s="100"/>
      <c r="F136" s="100"/>
      <c r="G136" s="100"/>
      <c r="H136" s="100"/>
      <c r="I136" s="99"/>
      <c r="J136" s="99"/>
      <c r="K136" s="99"/>
      <c r="L136" s="99"/>
      <c r="M136" s="99"/>
      <c r="N136" s="103"/>
      <c r="O136" s="103"/>
      <c r="P136" s="101"/>
      <c r="Q136" s="103"/>
      <c r="R136" s="99"/>
      <c r="S136" s="99"/>
      <c r="T136" s="99"/>
    </row>
    <row r="137" spans="1:20" ht="20.25">
      <c r="A137" s="100"/>
      <c r="B137" s="100"/>
      <c r="C137" s="100"/>
      <c r="D137" s="100"/>
      <c r="E137" s="100"/>
      <c r="F137" s="100"/>
      <c r="G137" s="100"/>
      <c r="H137" s="100"/>
      <c r="I137" s="99"/>
      <c r="J137" s="99"/>
      <c r="K137" s="99"/>
      <c r="L137" s="99"/>
      <c r="M137" s="99"/>
      <c r="N137" s="103"/>
      <c r="O137" s="103"/>
      <c r="P137" s="101"/>
      <c r="Q137" s="103"/>
      <c r="R137" s="99"/>
      <c r="S137" s="99"/>
      <c r="T137" s="99"/>
    </row>
    <row r="138" spans="1:20" ht="20.25">
      <c r="A138" s="100"/>
      <c r="B138" s="100"/>
      <c r="C138" s="100"/>
      <c r="D138" s="100"/>
      <c r="E138" s="100"/>
      <c r="F138" s="100"/>
      <c r="G138" s="100"/>
      <c r="H138" s="100"/>
      <c r="I138" s="99"/>
      <c r="J138" s="99"/>
      <c r="K138" s="99"/>
      <c r="L138" s="99"/>
      <c r="M138" s="99"/>
      <c r="N138" s="103"/>
      <c r="O138" s="103"/>
      <c r="P138" s="101"/>
      <c r="Q138" s="103"/>
      <c r="R138" s="99"/>
      <c r="S138" s="99"/>
      <c r="T138" s="99"/>
    </row>
    <row r="139" spans="1:20" ht="20.25">
      <c r="A139" s="100"/>
      <c r="B139" s="100"/>
      <c r="C139" s="100"/>
      <c r="D139" s="100"/>
      <c r="E139" s="100"/>
      <c r="F139" s="100"/>
      <c r="G139" s="100"/>
      <c r="H139" s="100"/>
      <c r="I139" s="99"/>
      <c r="J139" s="99"/>
      <c r="K139" s="99"/>
      <c r="L139" s="99"/>
      <c r="M139" s="99"/>
      <c r="N139" s="103"/>
      <c r="O139" s="103"/>
      <c r="P139" s="101"/>
      <c r="Q139" s="103"/>
      <c r="R139" s="99"/>
      <c r="S139" s="99"/>
      <c r="T139" s="99"/>
    </row>
    <row r="140" spans="1:20" ht="20.25">
      <c r="A140" s="100"/>
      <c r="B140" s="100"/>
      <c r="C140" s="100"/>
      <c r="D140" s="100"/>
      <c r="E140" s="100"/>
      <c r="F140" s="100"/>
      <c r="G140" s="100"/>
      <c r="H140" s="100"/>
      <c r="I140" s="99"/>
      <c r="J140" s="99"/>
      <c r="K140" s="99"/>
      <c r="L140" s="99"/>
      <c r="M140" s="99"/>
      <c r="N140" s="103"/>
      <c r="O140" s="103"/>
      <c r="P140" s="101"/>
      <c r="Q140" s="103"/>
      <c r="R140" s="99"/>
      <c r="S140" s="99"/>
      <c r="T140" s="99"/>
    </row>
    <row r="141" spans="1:20" ht="20.25">
      <c r="A141" s="100"/>
      <c r="B141" s="100"/>
      <c r="C141" s="100"/>
      <c r="D141" s="100"/>
      <c r="E141" s="100"/>
      <c r="F141" s="100"/>
      <c r="G141" s="100"/>
      <c r="H141" s="100"/>
      <c r="I141" s="99"/>
      <c r="J141" s="99"/>
      <c r="K141" s="99"/>
      <c r="L141" s="99"/>
      <c r="M141" s="99"/>
      <c r="N141" s="103"/>
      <c r="O141" s="103"/>
      <c r="P141" s="101"/>
      <c r="Q141" s="103"/>
      <c r="R141" s="99"/>
      <c r="S141" s="99"/>
      <c r="T141" s="99"/>
    </row>
    <row r="142" spans="1:20" ht="20.25">
      <c r="A142" s="100"/>
      <c r="B142" s="100"/>
      <c r="C142" s="100"/>
      <c r="D142" s="100"/>
      <c r="E142" s="100"/>
      <c r="F142" s="100"/>
      <c r="G142" s="100"/>
      <c r="H142" s="100"/>
      <c r="I142" s="99"/>
      <c r="J142" s="99"/>
      <c r="K142" s="99"/>
      <c r="L142" s="99"/>
      <c r="M142" s="99"/>
      <c r="N142" s="107"/>
      <c r="O142" s="107"/>
      <c r="P142" s="101"/>
      <c r="Q142" s="107"/>
      <c r="R142" s="99"/>
      <c r="S142" s="99"/>
      <c r="T142" s="99"/>
    </row>
    <row r="143" spans="1:20" ht="20.25">
      <c r="A143" s="100"/>
      <c r="B143" s="100"/>
      <c r="C143" s="100"/>
      <c r="D143" s="100"/>
      <c r="E143" s="100"/>
      <c r="F143" s="100"/>
      <c r="G143" s="100"/>
      <c r="H143" s="100"/>
      <c r="I143" s="99"/>
      <c r="J143" s="99"/>
      <c r="K143" s="99"/>
      <c r="L143" s="99"/>
      <c r="M143" s="99"/>
      <c r="N143" s="102"/>
      <c r="O143" s="102"/>
      <c r="P143" s="101"/>
      <c r="Q143" s="102"/>
      <c r="R143" s="99"/>
      <c r="S143" s="99"/>
      <c r="T143" s="99"/>
    </row>
    <row r="144" spans="1:20" ht="20.25">
      <c r="A144" s="100"/>
      <c r="B144" s="100"/>
      <c r="C144" s="100"/>
      <c r="D144" s="100"/>
      <c r="E144" s="100"/>
      <c r="F144" s="100"/>
      <c r="G144" s="100"/>
      <c r="H144" s="100"/>
      <c r="I144" s="99"/>
      <c r="J144" s="99"/>
      <c r="K144" s="99"/>
      <c r="L144" s="99"/>
      <c r="M144" s="99"/>
      <c r="N144" s="102"/>
      <c r="O144" s="102"/>
      <c r="P144" s="101"/>
      <c r="Q144" s="102"/>
      <c r="R144" s="99"/>
      <c r="S144" s="99"/>
      <c r="T144" s="99"/>
    </row>
    <row r="145" spans="1:20" ht="20.25">
      <c r="A145" s="100"/>
      <c r="B145" s="100"/>
      <c r="C145" s="100"/>
      <c r="D145" s="100"/>
      <c r="E145" s="100"/>
      <c r="F145" s="100"/>
      <c r="G145" s="100"/>
      <c r="H145" s="100"/>
      <c r="I145" s="99"/>
      <c r="J145" s="99"/>
      <c r="K145" s="99"/>
      <c r="L145" s="99"/>
      <c r="M145" s="99"/>
      <c r="N145" s="107"/>
      <c r="O145" s="107"/>
      <c r="P145" s="101"/>
      <c r="Q145" s="107"/>
      <c r="R145" s="99"/>
      <c r="S145" s="99"/>
      <c r="T145" s="99"/>
    </row>
    <row r="146" spans="1:20" ht="20.25">
      <c r="A146" s="100"/>
      <c r="B146" s="100"/>
      <c r="C146" s="100"/>
      <c r="D146" s="100"/>
      <c r="E146" s="100"/>
      <c r="F146" s="100"/>
      <c r="G146" s="100"/>
      <c r="H146" s="100"/>
      <c r="I146" s="99"/>
      <c r="J146" s="99"/>
      <c r="K146" s="99"/>
      <c r="L146" s="99"/>
      <c r="M146" s="99"/>
      <c r="N146" s="102"/>
      <c r="O146" s="102"/>
      <c r="P146" s="101"/>
      <c r="Q146" s="102"/>
      <c r="R146" s="99"/>
      <c r="S146" s="99"/>
      <c r="T146" s="99"/>
    </row>
    <row r="147" spans="1:20" ht="20.25">
      <c r="A147" s="100"/>
      <c r="B147" s="100"/>
      <c r="C147" s="100"/>
      <c r="D147" s="100"/>
      <c r="E147" s="100"/>
      <c r="F147" s="100"/>
      <c r="G147" s="100"/>
      <c r="H147" s="100"/>
      <c r="I147" s="99"/>
      <c r="J147" s="99"/>
      <c r="K147" s="99"/>
      <c r="L147" s="99"/>
      <c r="M147" s="99"/>
      <c r="N147" s="102"/>
      <c r="O147" s="102"/>
      <c r="P147" s="101"/>
      <c r="Q147" s="102"/>
      <c r="R147" s="99"/>
      <c r="S147" s="99"/>
      <c r="T147" s="99"/>
    </row>
    <row r="148" spans="1:20" ht="20.25">
      <c r="A148" s="100"/>
      <c r="B148" s="100"/>
      <c r="C148" s="100"/>
      <c r="D148" s="100"/>
      <c r="E148" s="100"/>
      <c r="F148" s="100"/>
      <c r="G148" s="100"/>
      <c r="H148" s="100"/>
      <c r="I148" s="99"/>
      <c r="J148" s="99"/>
      <c r="K148" s="99"/>
      <c r="L148" s="99"/>
      <c r="M148" s="99"/>
      <c r="N148" s="102"/>
      <c r="O148" s="102"/>
      <c r="P148" s="101"/>
      <c r="Q148" s="102"/>
      <c r="R148" s="99"/>
      <c r="S148" s="99"/>
      <c r="T148" s="99"/>
    </row>
    <row r="149" spans="1:20" ht="20.25">
      <c r="A149" s="100"/>
      <c r="B149" s="100"/>
      <c r="C149" s="100"/>
      <c r="D149" s="100"/>
      <c r="E149" s="100"/>
      <c r="F149" s="100"/>
      <c r="G149" s="100"/>
      <c r="H149" s="100"/>
      <c r="I149" s="99"/>
      <c r="J149" s="99"/>
      <c r="K149" s="99"/>
      <c r="L149" s="99"/>
      <c r="M149" s="99"/>
      <c r="N149" s="103"/>
      <c r="O149" s="103"/>
      <c r="P149" s="101"/>
      <c r="Q149" s="103"/>
      <c r="R149" s="99"/>
      <c r="S149" s="99"/>
      <c r="T149" s="99"/>
    </row>
    <row r="150" spans="1:20" ht="20.25">
      <c r="A150" s="100"/>
      <c r="B150" s="100"/>
      <c r="C150" s="100"/>
      <c r="D150" s="100"/>
      <c r="E150" s="100"/>
      <c r="F150" s="100"/>
      <c r="G150" s="100"/>
      <c r="H150" s="100"/>
      <c r="I150" s="99"/>
      <c r="J150" s="99"/>
      <c r="K150" s="99"/>
      <c r="L150" s="99"/>
      <c r="M150" s="99"/>
      <c r="N150" s="102"/>
      <c r="O150" s="102"/>
      <c r="P150" s="101"/>
      <c r="Q150" s="102"/>
      <c r="R150" s="99"/>
      <c r="S150" s="99"/>
      <c r="T150" s="99"/>
    </row>
    <row r="151" spans="1:20" ht="20.25">
      <c r="A151" s="100"/>
      <c r="B151" s="100"/>
      <c r="C151" s="100"/>
      <c r="D151" s="100"/>
      <c r="E151" s="100"/>
      <c r="F151" s="100"/>
      <c r="G151" s="100"/>
      <c r="H151" s="100"/>
      <c r="I151" s="99"/>
      <c r="J151" s="99"/>
      <c r="K151" s="99"/>
      <c r="L151" s="99"/>
      <c r="M151" s="99"/>
      <c r="N151" s="102"/>
      <c r="O151" s="102"/>
      <c r="P151" s="101"/>
      <c r="Q151" s="102"/>
      <c r="R151" s="99"/>
      <c r="S151" s="99"/>
      <c r="T151" s="99"/>
    </row>
    <row r="152" spans="1:20" ht="20.25">
      <c r="A152" s="100"/>
      <c r="B152" s="100"/>
      <c r="C152" s="100"/>
      <c r="D152" s="100"/>
      <c r="E152" s="100"/>
      <c r="F152" s="100"/>
      <c r="G152" s="100"/>
      <c r="H152" s="100"/>
      <c r="I152" s="99"/>
      <c r="J152" s="99"/>
      <c r="K152" s="99"/>
      <c r="L152" s="99"/>
      <c r="M152" s="99"/>
      <c r="N152" s="103"/>
      <c r="O152" s="103"/>
      <c r="P152" s="101"/>
      <c r="Q152" s="103"/>
      <c r="R152" s="99"/>
      <c r="S152" s="99"/>
      <c r="T152" s="99"/>
    </row>
    <row r="153" spans="1:20" ht="20.25">
      <c r="A153" s="100"/>
      <c r="B153" s="100"/>
      <c r="C153" s="100"/>
      <c r="D153" s="100"/>
      <c r="E153" s="100"/>
      <c r="F153" s="100"/>
      <c r="G153" s="100"/>
      <c r="H153" s="100"/>
      <c r="I153" s="99"/>
      <c r="J153" s="99"/>
      <c r="K153" s="99"/>
      <c r="L153" s="99"/>
      <c r="M153" s="99"/>
      <c r="N153" s="106"/>
      <c r="O153" s="106"/>
      <c r="P153" s="101"/>
      <c r="Q153" s="106"/>
      <c r="R153" s="99"/>
      <c r="S153" s="99"/>
      <c r="T153" s="99"/>
    </row>
    <row r="154" spans="1:20" ht="20.25">
      <c r="A154" s="100"/>
      <c r="B154" s="100"/>
      <c r="C154" s="100"/>
      <c r="D154" s="100"/>
      <c r="E154" s="100"/>
      <c r="F154" s="100"/>
      <c r="G154" s="100"/>
      <c r="H154" s="100"/>
      <c r="I154" s="99"/>
      <c r="J154" s="99"/>
      <c r="K154" s="99"/>
      <c r="L154" s="99"/>
      <c r="M154" s="99"/>
      <c r="N154" s="106"/>
      <c r="O154" s="106"/>
      <c r="P154" s="101"/>
      <c r="Q154" s="106"/>
      <c r="R154" s="99"/>
      <c r="S154" s="99"/>
      <c r="T154" s="99"/>
    </row>
    <row r="155" spans="1:20" ht="20.25">
      <c r="A155" s="100"/>
      <c r="B155" s="100"/>
      <c r="C155" s="100"/>
      <c r="D155" s="100"/>
      <c r="E155" s="100"/>
      <c r="F155" s="100"/>
      <c r="G155" s="100"/>
      <c r="H155" s="100"/>
      <c r="I155" s="99"/>
      <c r="J155" s="99"/>
      <c r="K155" s="99"/>
      <c r="L155" s="99"/>
      <c r="M155" s="99"/>
      <c r="N155" s="106"/>
      <c r="O155" s="106"/>
      <c r="P155" s="101"/>
      <c r="Q155" s="106"/>
      <c r="R155" s="99"/>
      <c r="S155" s="99"/>
      <c r="T155" s="99"/>
    </row>
    <row r="156" spans="1:20" ht="20.25">
      <c r="A156" s="100"/>
      <c r="B156" s="100"/>
      <c r="C156" s="100"/>
      <c r="D156" s="100"/>
      <c r="E156" s="100"/>
      <c r="F156" s="100"/>
      <c r="G156" s="100"/>
      <c r="H156" s="100"/>
      <c r="I156" s="99"/>
      <c r="J156" s="99"/>
      <c r="K156" s="99"/>
      <c r="L156" s="99"/>
      <c r="M156" s="99"/>
      <c r="N156" s="100"/>
      <c r="O156" s="100"/>
      <c r="P156" s="101"/>
      <c r="Q156" s="100"/>
      <c r="R156" s="99"/>
      <c r="S156" s="99"/>
      <c r="T156" s="99"/>
    </row>
    <row r="157" spans="1:20" ht="20.25">
      <c r="A157" s="100"/>
      <c r="B157" s="100"/>
      <c r="C157" s="100"/>
      <c r="D157" s="100"/>
      <c r="E157" s="100"/>
      <c r="F157" s="100"/>
      <c r="G157" s="100"/>
      <c r="H157" s="100"/>
      <c r="I157" s="99"/>
      <c r="J157" s="99"/>
      <c r="K157" s="99"/>
      <c r="L157" s="99"/>
      <c r="M157" s="99"/>
      <c r="N157" s="100"/>
      <c r="O157" s="100"/>
      <c r="P157" s="101"/>
      <c r="Q157" s="100"/>
      <c r="R157" s="99"/>
      <c r="S157" s="99"/>
      <c r="T157" s="99"/>
    </row>
    <row r="158" spans="1:20" ht="20.25">
      <c r="A158" s="100"/>
      <c r="B158" s="100"/>
      <c r="C158" s="100"/>
      <c r="D158" s="100"/>
      <c r="E158" s="100"/>
      <c r="F158" s="100"/>
      <c r="G158" s="100"/>
      <c r="H158" s="100"/>
      <c r="I158" s="99"/>
      <c r="J158" s="99"/>
      <c r="K158" s="99"/>
      <c r="L158" s="99"/>
      <c r="M158" s="99"/>
      <c r="N158" s="99"/>
      <c r="O158" s="99"/>
      <c r="P158" s="101"/>
      <c r="Q158" s="99"/>
      <c r="R158" s="99"/>
      <c r="S158" s="99"/>
      <c r="T158" s="99"/>
    </row>
    <row r="159" spans="1:20" ht="20.25">
      <c r="A159" s="100"/>
      <c r="B159" s="100"/>
      <c r="C159" s="100"/>
      <c r="D159" s="100"/>
      <c r="E159" s="100"/>
      <c r="F159" s="100"/>
      <c r="G159" s="100"/>
      <c r="H159" s="100"/>
      <c r="I159" s="99"/>
      <c r="J159" s="99"/>
      <c r="K159" s="99"/>
      <c r="L159" s="99"/>
      <c r="M159" s="99"/>
      <c r="N159" s="99"/>
      <c r="O159" s="99"/>
      <c r="P159" s="101"/>
      <c r="Q159" s="99"/>
      <c r="R159" s="99"/>
      <c r="S159" s="99"/>
      <c r="T159" s="99"/>
    </row>
    <row r="160" spans="1:20" ht="20.25">
      <c r="A160" s="100"/>
      <c r="B160" s="100"/>
      <c r="C160" s="100"/>
      <c r="D160" s="100"/>
      <c r="E160" s="100"/>
      <c r="F160" s="100"/>
      <c r="G160" s="100"/>
      <c r="H160" s="100"/>
      <c r="I160" s="99"/>
      <c r="J160" s="99"/>
      <c r="K160" s="99"/>
      <c r="L160" s="99"/>
      <c r="M160" s="99"/>
      <c r="N160" s="99"/>
      <c r="O160" s="99"/>
      <c r="P160" s="101"/>
      <c r="Q160" s="99"/>
      <c r="R160" s="99"/>
      <c r="S160" s="99"/>
      <c r="T160" s="99"/>
    </row>
    <row r="161" spans="1:20" ht="20.25">
      <c r="A161" s="100"/>
      <c r="B161" s="100"/>
      <c r="C161" s="100"/>
      <c r="D161" s="100"/>
      <c r="E161" s="100"/>
      <c r="F161" s="100"/>
      <c r="G161" s="100"/>
      <c r="H161" s="100"/>
      <c r="I161" s="99"/>
      <c r="J161" s="99"/>
      <c r="K161" s="99"/>
      <c r="L161" s="99"/>
      <c r="M161" s="99"/>
      <c r="N161" s="99"/>
      <c r="O161" s="99"/>
      <c r="P161" s="101"/>
      <c r="Q161" s="99"/>
      <c r="R161" s="99"/>
      <c r="S161" s="99"/>
      <c r="T161" s="99"/>
    </row>
    <row r="162" spans="1:20" ht="20.25">
      <c r="A162" s="100"/>
      <c r="B162" s="100"/>
      <c r="C162" s="100"/>
      <c r="D162" s="100"/>
      <c r="E162" s="100"/>
      <c r="F162" s="100"/>
      <c r="G162" s="100"/>
      <c r="H162" s="100"/>
      <c r="I162" s="99"/>
      <c r="J162" s="99"/>
      <c r="K162" s="99"/>
      <c r="L162" s="99"/>
      <c r="M162" s="99"/>
      <c r="N162" s="99"/>
      <c r="O162" s="99"/>
      <c r="P162" s="101"/>
      <c r="Q162" s="99"/>
      <c r="R162" s="99"/>
      <c r="S162" s="99"/>
      <c r="T162" s="99"/>
    </row>
    <row r="163" spans="1:20" ht="20.25">
      <c r="A163" s="100"/>
      <c r="B163" s="100"/>
      <c r="C163" s="100"/>
      <c r="D163" s="100"/>
      <c r="E163" s="100"/>
      <c r="F163" s="100"/>
      <c r="G163" s="100"/>
      <c r="H163" s="100"/>
      <c r="I163" s="99"/>
      <c r="J163" s="99"/>
      <c r="K163" s="99"/>
      <c r="L163" s="99"/>
      <c r="M163" s="99"/>
      <c r="N163" s="99"/>
      <c r="O163" s="99"/>
      <c r="P163" s="101"/>
      <c r="Q163" s="99"/>
      <c r="R163" s="99"/>
      <c r="S163" s="99"/>
      <c r="T163" s="99"/>
    </row>
    <row r="164" spans="1:20" ht="20.25">
      <c r="A164" s="100"/>
      <c r="B164" s="100"/>
      <c r="C164" s="100"/>
      <c r="D164" s="100"/>
      <c r="E164" s="100"/>
      <c r="F164" s="100"/>
      <c r="G164" s="100"/>
      <c r="H164" s="100"/>
      <c r="I164" s="99"/>
      <c r="J164" s="99"/>
      <c r="K164" s="99"/>
      <c r="L164" s="99"/>
      <c r="M164" s="99"/>
      <c r="N164" s="99"/>
      <c r="O164" s="99"/>
      <c r="P164" s="101"/>
      <c r="Q164" s="99"/>
      <c r="R164" s="99"/>
      <c r="S164" s="99"/>
      <c r="T164" s="99"/>
    </row>
    <row r="165" spans="1:20" ht="20.25">
      <c r="A165" s="100"/>
      <c r="B165" s="100"/>
      <c r="C165" s="100"/>
      <c r="D165" s="100"/>
      <c r="E165" s="100"/>
      <c r="F165" s="100"/>
      <c r="G165" s="100"/>
      <c r="H165" s="100"/>
      <c r="I165" s="99"/>
      <c r="J165" s="99"/>
      <c r="K165" s="99"/>
      <c r="L165" s="99"/>
      <c r="M165" s="99"/>
      <c r="N165" s="99"/>
      <c r="O165" s="99"/>
      <c r="P165" s="101"/>
      <c r="Q165" s="99"/>
      <c r="R165" s="99"/>
      <c r="S165" s="99"/>
      <c r="T165" s="99"/>
    </row>
    <row r="166" spans="1:20" ht="20.25">
      <c r="A166" s="100"/>
      <c r="B166" s="100"/>
      <c r="C166" s="100"/>
      <c r="D166" s="100"/>
      <c r="E166" s="100"/>
      <c r="F166" s="100"/>
      <c r="G166" s="100"/>
      <c r="H166" s="100"/>
      <c r="I166" s="99"/>
      <c r="J166" s="99"/>
      <c r="K166" s="99"/>
      <c r="L166" s="99"/>
      <c r="M166" s="99"/>
      <c r="N166" s="99"/>
      <c r="O166" s="99"/>
      <c r="P166" s="101"/>
      <c r="Q166" s="99"/>
      <c r="R166" s="99"/>
      <c r="S166" s="99"/>
      <c r="T166" s="99"/>
    </row>
    <row r="167" spans="1:20" ht="20.25">
      <c r="A167" s="100"/>
      <c r="B167" s="100"/>
      <c r="C167" s="100"/>
      <c r="D167" s="100"/>
      <c r="E167" s="100"/>
      <c r="F167" s="100"/>
      <c r="G167" s="100"/>
      <c r="H167" s="100"/>
      <c r="I167" s="99"/>
      <c r="J167" s="99"/>
      <c r="K167" s="99"/>
      <c r="L167" s="99"/>
      <c r="M167" s="99"/>
      <c r="N167" s="99"/>
      <c r="O167" s="99"/>
      <c r="P167" s="101"/>
      <c r="Q167" s="99"/>
      <c r="R167" s="99"/>
      <c r="S167" s="99"/>
      <c r="T167" s="99"/>
    </row>
    <row r="168" spans="1:20" ht="20.25">
      <c r="A168" s="100"/>
      <c r="B168" s="100"/>
      <c r="C168" s="100"/>
      <c r="D168" s="100"/>
      <c r="E168" s="100"/>
      <c r="F168" s="100"/>
      <c r="G168" s="100"/>
      <c r="H168" s="100"/>
      <c r="I168" s="99"/>
      <c r="J168" s="99"/>
      <c r="K168" s="99"/>
      <c r="L168" s="99"/>
      <c r="M168" s="99"/>
      <c r="N168" s="99"/>
      <c r="O168" s="99"/>
      <c r="P168" s="101"/>
      <c r="Q168" s="99"/>
      <c r="R168" s="99"/>
      <c r="S168" s="99"/>
      <c r="T168" s="99"/>
    </row>
    <row r="169" spans="1:20" ht="20.25">
      <c r="A169" s="100"/>
      <c r="B169" s="100"/>
      <c r="C169" s="100"/>
      <c r="D169" s="100"/>
      <c r="E169" s="100"/>
      <c r="F169" s="100"/>
      <c r="G169" s="100"/>
      <c r="H169" s="100"/>
      <c r="I169" s="99"/>
      <c r="J169" s="99"/>
      <c r="K169" s="99"/>
      <c r="L169" s="99"/>
      <c r="M169" s="99"/>
      <c r="N169" s="99"/>
      <c r="O169" s="99"/>
      <c r="P169" s="101"/>
      <c r="Q169" s="99"/>
      <c r="R169" s="99"/>
      <c r="S169" s="99"/>
      <c r="T169" s="99"/>
    </row>
    <row r="170" spans="1:20" ht="20.25">
      <c r="A170" s="100"/>
      <c r="B170" s="100"/>
      <c r="C170" s="100"/>
      <c r="D170" s="100"/>
      <c r="E170" s="100"/>
      <c r="F170" s="100"/>
      <c r="G170" s="100"/>
      <c r="H170" s="100"/>
      <c r="I170" s="99"/>
      <c r="J170" s="99"/>
      <c r="K170" s="99"/>
      <c r="L170" s="99"/>
      <c r="M170" s="99"/>
      <c r="N170" s="99"/>
      <c r="O170" s="99"/>
      <c r="P170" s="101"/>
      <c r="Q170" s="99"/>
      <c r="R170" s="99"/>
      <c r="S170" s="99"/>
      <c r="T170" s="99"/>
    </row>
    <row r="171" spans="1:20" ht="20.25">
      <c r="A171" s="100"/>
      <c r="B171" s="100"/>
      <c r="C171" s="100"/>
      <c r="D171" s="100"/>
      <c r="E171" s="100"/>
      <c r="F171" s="100"/>
      <c r="G171" s="100"/>
      <c r="H171" s="100"/>
      <c r="I171" s="99"/>
      <c r="J171" s="99"/>
      <c r="K171" s="99"/>
      <c r="L171" s="99"/>
      <c r="M171" s="99"/>
      <c r="N171" s="99"/>
      <c r="O171" s="99"/>
      <c r="P171" s="101"/>
      <c r="Q171" s="99"/>
      <c r="R171" s="99"/>
      <c r="S171" s="99"/>
      <c r="T171" s="99"/>
    </row>
    <row r="172" spans="1:20" ht="20.25">
      <c r="A172" s="100"/>
      <c r="B172" s="100"/>
      <c r="C172" s="100"/>
      <c r="D172" s="100"/>
      <c r="E172" s="100"/>
      <c r="F172" s="100"/>
      <c r="G172" s="100"/>
      <c r="H172" s="100"/>
      <c r="I172" s="99"/>
      <c r="J172" s="99"/>
      <c r="K172" s="99"/>
      <c r="L172" s="99"/>
      <c r="M172" s="99"/>
      <c r="N172" s="99"/>
      <c r="O172" s="99"/>
      <c r="P172" s="101"/>
      <c r="Q172" s="99"/>
      <c r="R172" s="99"/>
      <c r="S172" s="99"/>
      <c r="T172" s="99"/>
    </row>
    <row r="173" spans="1:20" ht="20.25">
      <c r="A173" s="100"/>
      <c r="B173" s="100"/>
      <c r="C173" s="100"/>
      <c r="D173" s="100"/>
      <c r="E173" s="100"/>
      <c r="F173" s="100"/>
      <c r="G173" s="100"/>
      <c r="H173" s="100"/>
      <c r="I173" s="99"/>
      <c r="J173" s="99"/>
      <c r="K173" s="99"/>
      <c r="L173" s="99"/>
      <c r="M173" s="99"/>
      <c r="N173" s="99"/>
      <c r="O173" s="99"/>
      <c r="P173" s="101"/>
      <c r="Q173" s="99"/>
      <c r="R173" s="99"/>
      <c r="S173" s="99"/>
      <c r="T173" s="99"/>
    </row>
    <row r="174" spans="1:20" ht="20.25">
      <c r="A174" s="100"/>
      <c r="B174" s="100"/>
      <c r="C174" s="100"/>
      <c r="D174" s="100"/>
      <c r="E174" s="100"/>
      <c r="F174" s="100"/>
      <c r="G174" s="100"/>
      <c r="H174" s="100"/>
      <c r="I174" s="99"/>
      <c r="J174" s="99"/>
      <c r="K174" s="99"/>
      <c r="L174" s="99"/>
      <c r="M174" s="99"/>
      <c r="N174" s="99"/>
      <c r="O174" s="99"/>
      <c r="P174" s="101"/>
      <c r="Q174" s="99"/>
      <c r="R174" s="99"/>
      <c r="S174" s="99"/>
      <c r="T174" s="99"/>
    </row>
    <row r="175" spans="1:20" ht="20.25">
      <c r="A175" s="100"/>
      <c r="B175" s="100"/>
      <c r="C175" s="100"/>
      <c r="D175" s="100"/>
      <c r="E175" s="100"/>
      <c r="F175" s="100"/>
      <c r="G175" s="100"/>
      <c r="H175" s="100"/>
      <c r="I175" s="99"/>
      <c r="J175" s="99"/>
      <c r="K175" s="99"/>
      <c r="L175" s="99"/>
      <c r="M175" s="99"/>
      <c r="N175" s="99"/>
      <c r="O175" s="99"/>
      <c r="P175" s="101"/>
      <c r="Q175" s="99"/>
      <c r="R175" s="99"/>
      <c r="S175" s="99"/>
      <c r="T175" s="99"/>
    </row>
    <row r="176" spans="1:20" ht="20.25">
      <c r="A176" s="100"/>
      <c r="B176" s="100"/>
      <c r="C176" s="100"/>
      <c r="D176" s="100"/>
      <c r="E176" s="100"/>
      <c r="F176" s="100"/>
      <c r="G176" s="100"/>
      <c r="H176" s="100"/>
      <c r="I176" s="99"/>
      <c r="J176" s="99"/>
      <c r="K176" s="99"/>
      <c r="L176" s="99"/>
      <c r="M176" s="99"/>
      <c r="N176" s="99"/>
      <c r="O176" s="99"/>
      <c r="P176" s="101"/>
      <c r="Q176" s="99"/>
      <c r="R176" s="99"/>
      <c r="S176" s="99"/>
      <c r="T176" s="99"/>
    </row>
    <row r="177" spans="1:20" ht="20.25">
      <c r="A177" s="100"/>
      <c r="B177" s="100"/>
      <c r="C177" s="100"/>
      <c r="D177" s="100"/>
      <c r="E177" s="100"/>
      <c r="F177" s="100"/>
      <c r="G177" s="100"/>
      <c r="H177" s="100"/>
      <c r="I177" s="99"/>
      <c r="J177" s="99"/>
      <c r="K177" s="99"/>
      <c r="L177" s="99"/>
      <c r="M177" s="99"/>
      <c r="N177" s="99"/>
      <c r="O177" s="99"/>
      <c r="P177" s="101"/>
      <c r="Q177" s="99"/>
      <c r="R177" s="99"/>
      <c r="S177" s="99"/>
      <c r="T177" s="99"/>
    </row>
    <row r="178" spans="1:20" ht="20.25">
      <c r="A178" s="100"/>
      <c r="B178" s="100"/>
      <c r="C178" s="100"/>
      <c r="D178" s="100"/>
      <c r="E178" s="100"/>
      <c r="F178" s="100"/>
      <c r="G178" s="100"/>
      <c r="H178" s="100"/>
      <c r="I178" s="99"/>
      <c r="J178" s="99"/>
      <c r="K178" s="99"/>
      <c r="L178" s="99"/>
      <c r="M178" s="99"/>
      <c r="N178" s="99"/>
      <c r="O178" s="99"/>
      <c r="P178" s="101"/>
      <c r="Q178" s="99"/>
      <c r="R178" s="99"/>
      <c r="S178" s="99"/>
      <c r="T178" s="99"/>
    </row>
    <row r="179" spans="1:20" ht="20.25">
      <c r="A179" s="100"/>
      <c r="B179" s="100"/>
      <c r="C179" s="100"/>
      <c r="D179" s="100"/>
      <c r="E179" s="100"/>
      <c r="F179" s="100"/>
      <c r="G179" s="100"/>
      <c r="H179" s="100"/>
      <c r="I179" s="99"/>
      <c r="J179" s="99"/>
      <c r="K179" s="99"/>
      <c r="L179" s="99"/>
      <c r="M179" s="99"/>
      <c r="N179" s="99"/>
      <c r="O179" s="99"/>
      <c r="P179" s="101"/>
      <c r="Q179" s="99"/>
      <c r="R179" s="99"/>
      <c r="S179" s="99"/>
      <c r="T179" s="99"/>
    </row>
    <row r="180" spans="1:20" ht="20.25">
      <c r="A180" s="100"/>
      <c r="B180" s="100"/>
      <c r="C180" s="100"/>
      <c r="D180" s="100"/>
      <c r="E180" s="100"/>
      <c r="F180" s="100"/>
      <c r="G180" s="100"/>
      <c r="H180" s="100"/>
      <c r="I180" s="99"/>
      <c r="J180" s="99"/>
      <c r="K180" s="99"/>
      <c r="L180" s="99"/>
      <c r="M180" s="99"/>
      <c r="N180" s="99"/>
      <c r="O180" s="99"/>
      <c r="P180" s="101"/>
      <c r="Q180" s="99"/>
      <c r="R180" s="99"/>
      <c r="S180" s="99"/>
      <c r="T180" s="99"/>
    </row>
    <row r="181" spans="1:20" ht="20.25">
      <c r="A181" s="100"/>
      <c r="B181" s="100"/>
      <c r="C181" s="100"/>
      <c r="D181" s="100"/>
      <c r="E181" s="100"/>
      <c r="F181" s="100"/>
      <c r="G181" s="100"/>
      <c r="H181" s="100"/>
      <c r="I181" s="99"/>
      <c r="J181" s="99"/>
      <c r="K181" s="99"/>
      <c r="L181" s="99"/>
      <c r="M181" s="99"/>
      <c r="N181" s="99"/>
      <c r="O181" s="99"/>
      <c r="P181" s="101"/>
      <c r="Q181" s="99"/>
      <c r="R181" s="99"/>
      <c r="S181" s="99"/>
      <c r="T181" s="99"/>
    </row>
    <row r="182" spans="1:20" ht="20.25">
      <c r="A182" s="100"/>
      <c r="B182" s="100"/>
      <c r="C182" s="100"/>
      <c r="D182" s="100"/>
      <c r="E182" s="100"/>
      <c r="F182" s="100"/>
      <c r="G182" s="100"/>
      <c r="H182" s="100"/>
      <c r="I182" s="99"/>
      <c r="J182" s="99"/>
      <c r="K182" s="99"/>
      <c r="L182" s="99"/>
      <c r="M182" s="99"/>
      <c r="N182" s="99"/>
      <c r="O182" s="99"/>
      <c r="P182" s="101"/>
      <c r="Q182" s="99"/>
      <c r="R182" s="99"/>
      <c r="S182" s="99"/>
      <c r="T182" s="99"/>
    </row>
    <row r="183" spans="1:20" ht="20.25">
      <c r="A183" s="100"/>
      <c r="B183" s="100"/>
      <c r="C183" s="100"/>
      <c r="D183" s="100"/>
      <c r="E183" s="100"/>
      <c r="F183" s="100"/>
      <c r="G183" s="100"/>
      <c r="H183" s="100"/>
      <c r="I183" s="99"/>
      <c r="J183" s="99"/>
      <c r="K183" s="99"/>
      <c r="L183" s="99"/>
      <c r="M183" s="99"/>
      <c r="N183" s="99"/>
      <c r="O183" s="99"/>
      <c r="P183" s="101"/>
      <c r="Q183" s="99"/>
      <c r="R183" s="99"/>
      <c r="S183" s="99"/>
      <c r="T183" s="99"/>
    </row>
    <row r="184" spans="1:20" ht="20.25">
      <c r="A184" s="100"/>
      <c r="B184" s="100"/>
      <c r="C184" s="100"/>
      <c r="D184" s="100"/>
      <c r="E184" s="100"/>
      <c r="F184" s="100"/>
      <c r="G184" s="100"/>
      <c r="H184" s="100"/>
      <c r="I184" s="99"/>
      <c r="J184" s="99"/>
      <c r="K184" s="99"/>
      <c r="L184" s="99"/>
      <c r="M184" s="99"/>
      <c r="N184" s="99"/>
      <c r="O184" s="99"/>
      <c r="P184" s="101"/>
      <c r="Q184" s="99"/>
      <c r="R184" s="99"/>
      <c r="S184" s="99"/>
      <c r="T184" s="99"/>
    </row>
    <row r="185" spans="1:20" ht="20.25">
      <c r="A185" s="100"/>
      <c r="B185" s="100"/>
      <c r="C185" s="100"/>
      <c r="D185" s="100"/>
      <c r="E185" s="100"/>
      <c r="F185" s="100"/>
      <c r="G185" s="100"/>
      <c r="H185" s="100"/>
      <c r="I185" s="99"/>
      <c r="J185" s="99"/>
      <c r="K185" s="99"/>
      <c r="L185" s="99"/>
      <c r="M185" s="99"/>
      <c r="N185" s="99"/>
      <c r="O185" s="99"/>
      <c r="P185" s="101"/>
      <c r="Q185" s="99"/>
      <c r="R185" s="99"/>
      <c r="S185" s="99"/>
      <c r="T185" s="99"/>
    </row>
    <row r="186" spans="1:20" ht="20.25">
      <c r="A186" s="100"/>
      <c r="B186" s="100"/>
      <c r="C186" s="100"/>
      <c r="D186" s="100"/>
      <c r="E186" s="100"/>
      <c r="F186" s="100"/>
      <c r="G186" s="100"/>
      <c r="H186" s="100"/>
      <c r="I186" s="99"/>
      <c r="J186" s="99"/>
      <c r="K186" s="99"/>
      <c r="L186" s="99"/>
      <c r="M186" s="99"/>
      <c r="N186" s="99"/>
      <c r="O186" s="99"/>
      <c r="P186" s="101"/>
      <c r="Q186" s="99"/>
      <c r="R186" s="99"/>
      <c r="S186" s="99"/>
      <c r="T186" s="99"/>
    </row>
    <row r="187" spans="1:20" ht="20.25">
      <c r="A187" s="100"/>
      <c r="B187" s="100"/>
      <c r="C187" s="100"/>
      <c r="D187" s="100"/>
      <c r="E187" s="100"/>
      <c r="F187" s="100"/>
      <c r="G187" s="100"/>
      <c r="H187" s="100"/>
      <c r="I187" s="99"/>
      <c r="J187" s="99"/>
      <c r="K187" s="99"/>
      <c r="L187" s="99"/>
      <c r="M187" s="99"/>
      <c r="N187" s="99"/>
      <c r="O187" s="99"/>
      <c r="P187" s="101"/>
      <c r="Q187" s="99"/>
      <c r="R187" s="99"/>
      <c r="S187" s="99"/>
      <c r="T187" s="99"/>
    </row>
    <row r="188" spans="1:20" ht="20.25">
      <c r="A188" s="100"/>
      <c r="B188" s="100"/>
      <c r="C188" s="100"/>
      <c r="D188" s="100"/>
      <c r="E188" s="100"/>
      <c r="F188" s="100"/>
      <c r="G188" s="100"/>
      <c r="H188" s="100"/>
      <c r="I188" s="99"/>
      <c r="J188" s="99"/>
      <c r="K188" s="99"/>
      <c r="L188" s="99"/>
      <c r="M188" s="99"/>
      <c r="N188" s="99"/>
      <c r="O188" s="99"/>
      <c r="P188" s="101"/>
      <c r="Q188" s="99"/>
      <c r="R188" s="99"/>
      <c r="S188" s="99"/>
      <c r="T188" s="99"/>
    </row>
    <row r="189" spans="1:20" ht="20.25">
      <c r="A189" s="100"/>
      <c r="B189" s="100"/>
      <c r="C189" s="100"/>
      <c r="D189" s="100"/>
      <c r="E189" s="100"/>
      <c r="F189" s="100"/>
      <c r="G189" s="100"/>
      <c r="H189" s="100"/>
      <c r="I189" s="99"/>
      <c r="J189" s="99"/>
      <c r="K189" s="99"/>
      <c r="L189" s="99"/>
      <c r="M189" s="99"/>
      <c r="N189" s="99"/>
      <c r="O189" s="99"/>
      <c r="P189" s="101"/>
      <c r="Q189" s="99"/>
      <c r="R189" s="99"/>
      <c r="S189" s="99"/>
      <c r="T189" s="99"/>
    </row>
    <row r="190" spans="1:20" ht="20.25">
      <c r="A190" s="100"/>
      <c r="B190" s="100"/>
      <c r="C190" s="100"/>
      <c r="D190" s="100"/>
      <c r="E190" s="100"/>
      <c r="F190" s="100"/>
      <c r="G190" s="100"/>
      <c r="H190" s="100"/>
      <c r="I190" s="99"/>
      <c r="J190" s="99"/>
      <c r="K190" s="99"/>
      <c r="L190" s="99"/>
      <c r="M190" s="99"/>
      <c r="N190" s="105"/>
      <c r="O190" s="105"/>
      <c r="P190" s="101"/>
      <c r="Q190" s="105"/>
      <c r="R190" s="99"/>
      <c r="S190" s="99"/>
      <c r="T190" s="99"/>
    </row>
    <row r="191" spans="1:20" ht="20.25">
      <c r="A191" s="100"/>
      <c r="B191" s="100"/>
      <c r="C191" s="100"/>
      <c r="D191" s="100"/>
      <c r="E191" s="100"/>
      <c r="F191" s="100"/>
      <c r="G191" s="100"/>
      <c r="H191" s="100"/>
      <c r="I191" s="99"/>
      <c r="J191" s="99"/>
      <c r="K191" s="99"/>
      <c r="L191" s="99"/>
      <c r="M191" s="99"/>
      <c r="N191" s="1"/>
      <c r="O191" s="1"/>
      <c r="P191" s="101"/>
      <c r="Q191" s="1"/>
      <c r="R191" s="99"/>
      <c r="S191" s="99"/>
      <c r="T191" s="99"/>
    </row>
    <row r="192" spans="1:20" ht="20.25">
      <c r="A192" s="100"/>
      <c r="B192" s="100"/>
      <c r="C192" s="100"/>
      <c r="D192" s="100"/>
      <c r="E192" s="100"/>
      <c r="F192" s="100"/>
      <c r="G192" s="100"/>
      <c r="H192" s="100"/>
      <c r="I192" s="99"/>
      <c r="J192" s="99"/>
      <c r="K192" s="99"/>
      <c r="L192" s="99"/>
      <c r="M192" s="99"/>
      <c r="N192" s="104"/>
      <c r="O192" s="104"/>
      <c r="P192" s="101"/>
      <c r="Q192" s="104"/>
      <c r="R192" s="99"/>
      <c r="S192" s="99"/>
      <c r="T192" s="99"/>
    </row>
    <row r="193" spans="1:20" ht="20.25">
      <c r="A193" s="100"/>
      <c r="B193" s="100"/>
      <c r="C193" s="100"/>
      <c r="D193" s="100"/>
      <c r="E193" s="100"/>
      <c r="F193" s="100"/>
      <c r="G193" s="100"/>
      <c r="H193" s="100"/>
      <c r="I193" s="99"/>
      <c r="J193" s="99"/>
      <c r="K193" s="99"/>
      <c r="L193" s="99"/>
      <c r="M193" s="99"/>
      <c r="N193" s="101"/>
      <c r="O193" s="101"/>
      <c r="P193" s="101"/>
      <c r="Q193" s="101"/>
      <c r="R193" s="99"/>
      <c r="S193" s="99"/>
      <c r="T193" s="99"/>
    </row>
    <row r="194" spans="1:20" ht="20.25">
      <c r="A194" s="100"/>
      <c r="B194" s="100"/>
      <c r="C194" s="100"/>
      <c r="D194" s="100"/>
      <c r="E194" s="100"/>
      <c r="F194" s="100"/>
      <c r="G194" s="100"/>
      <c r="H194" s="100"/>
      <c r="I194" s="99"/>
      <c r="J194" s="99"/>
      <c r="K194" s="99"/>
      <c r="L194" s="99"/>
      <c r="M194" s="99"/>
      <c r="N194" s="103"/>
      <c r="O194" s="103"/>
      <c r="P194" s="101"/>
      <c r="Q194" s="103"/>
      <c r="R194" s="99"/>
      <c r="S194" s="99"/>
      <c r="T194" s="99"/>
    </row>
    <row r="195" spans="1:20" ht="20.25">
      <c r="A195" s="100"/>
      <c r="B195" s="100"/>
      <c r="C195" s="100"/>
      <c r="D195" s="100"/>
      <c r="E195" s="100"/>
      <c r="F195" s="100"/>
      <c r="G195" s="100"/>
      <c r="H195" s="100"/>
      <c r="I195" s="99"/>
      <c r="J195" s="99"/>
      <c r="K195" s="99"/>
      <c r="L195" s="99"/>
      <c r="M195" s="99"/>
      <c r="N195" s="103"/>
      <c r="O195" s="103"/>
      <c r="P195" s="101"/>
      <c r="Q195" s="103"/>
      <c r="R195" s="99"/>
      <c r="S195" s="99"/>
      <c r="T195" s="99"/>
    </row>
    <row r="196" spans="1:20" ht="20.25">
      <c r="A196" s="100"/>
      <c r="B196" s="100"/>
      <c r="C196" s="100"/>
      <c r="D196" s="100"/>
      <c r="E196" s="100"/>
      <c r="F196" s="100"/>
      <c r="G196" s="100"/>
      <c r="H196" s="100"/>
      <c r="I196" s="99"/>
      <c r="J196" s="99"/>
      <c r="K196" s="99"/>
      <c r="L196" s="99"/>
      <c r="M196" s="99"/>
      <c r="N196" s="102"/>
      <c r="O196" s="102"/>
      <c r="P196" s="101"/>
      <c r="Q196" s="102"/>
      <c r="R196" s="99"/>
      <c r="S196" s="99"/>
      <c r="T196" s="99"/>
    </row>
    <row r="197" spans="1:20" ht="20.25">
      <c r="A197" s="100"/>
      <c r="B197" s="100"/>
      <c r="C197" s="100"/>
      <c r="D197" s="100"/>
      <c r="E197" s="100"/>
      <c r="F197" s="100"/>
      <c r="G197" s="100"/>
      <c r="H197" s="100"/>
      <c r="I197" s="99"/>
      <c r="J197" s="99"/>
      <c r="K197" s="99"/>
      <c r="L197" s="99"/>
      <c r="M197" s="99"/>
      <c r="N197" s="102"/>
      <c r="O197" s="102"/>
      <c r="P197" s="101"/>
      <c r="Q197" s="102"/>
      <c r="R197" s="99"/>
      <c r="S197" s="99"/>
      <c r="T197" s="99"/>
    </row>
    <row r="198" spans="1:20" ht="20.25">
      <c r="A198" s="100"/>
      <c r="B198" s="100"/>
      <c r="C198" s="100"/>
      <c r="D198" s="100"/>
      <c r="E198" s="100"/>
      <c r="F198" s="100"/>
      <c r="G198" s="100"/>
      <c r="H198" s="100"/>
      <c r="I198" s="99"/>
      <c r="J198" s="99"/>
      <c r="K198" s="99"/>
      <c r="L198" s="99"/>
      <c r="M198" s="99"/>
      <c r="N198" s="99"/>
      <c r="O198" s="99"/>
      <c r="P198" s="101"/>
      <c r="Q198" s="99"/>
      <c r="R198" s="99"/>
      <c r="S198" s="99"/>
      <c r="T198" s="99"/>
    </row>
    <row r="199" spans="1:20" ht="20.25">
      <c r="A199" s="100"/>
      <c r="B199" s="100"/>
      <c r="C199" s="100"/>
      <c r="D199" s="100"/>
      <c r="E199" s="100"/>
      <c r="F199" s="100"/>
      <c r="G199" s="100"/>
      <c r="H199" s="100"/>
      <c r="I199" s="99"/>
      <c r="J199" s="99"/>
      <c r="K199" s="99"/>
      <c r="L199" s="99"/>
      <c r="M199" s="99"/>
      <c r="N199" s="99"/>
      <c r="O199" s="99"/>
      <c r="P199" s="101"/>
      <c r="Q199" s="99"/>
      <c r="R199" s="99"/>
      <c r="S199" s="99"/>
      <c r="T199" s="99"/>
    </row>
    <row r="200" spans="1:20" ht="20.25">
      <c r="A200" s="100"/>
      <c r="B200" s="100"/>
      <c r="C200" s="100"/>
      <c r="D200" s="100"/>
      <c r="E200" s="100"/>
      <c r="F200" s="100"/>
      <c r="G200" s="100"/>
      <c r="H200" s="100"/>
      <c r="I200" s="99"/>
      <c r="J200" s="99"/>
      <c r="K200" s="99"/>
      <c r="L200" s="99"/>
      <c r="M200" s="99"/>
      <c r="N200" s="99"/>
      <c r="O200" s="99"/>
      <c r="P200" s="101"/>
      <c r="Q200" s="99"/>
      <c r="R200" s="99"/>
      <c r="S200" s="99"/>
      <c r="T200" s="99"/>
    </row>
    <row r="201" spans="1:20" ht="20.25">
      <c r="A201" s="100"/>
      <c r="B201" s="100"/>
      <c r="C201" s="100"/>
      <c r="D201" s="100"/>
      <c r="E201" s="100"/>
      <c r="F201" s="100"/>
      <c r="G201" s="100"/>
      <c r="H201" s="100"/>
      <c r="I201" s="99"/>
      <c r="J201" s="99"/>
      <c r="K201" s="99"/>
      <c r="L201" s="99"/>
      <c r="M201" s="99"/>
      <c r="N201" s="99"/>
      <c r="O201" s="99"/>
      <c r="P201" s="101"/>
      <c r="Q201" s="99"/>
      <c r="R201" s="99"/>
      <c r="S201" s="99"/>
      <c r="T201" s="99"/>
    </row>
    <row r="202" spans="1:20" ht="20.25">
      <c r="A202" s="100"/>
      <c r="B202" s="100"/>
      <c r="C202" s="100"/>
      <c r="D202" s="100"/>
      <c r="E202" s="100"/>
      <c r="F202" s="100"/>
      <c r="G202" s="100"/>
      <c r="H202" s="100"/>
      <c r="I202" s="99"/>
      <c r="J202" s="99"/>
      <c r="K202" s="99"/>
      <c r="L202" s="99"/>
      <c r="M202" s="99"/>
      <c r="N202" s="99"/>
      <c r="O202" s="99"/>
      <c r="P202" s="101"/>
      <c r="Q202" s="99"/>
      <c r="R202" s="99"/>
      <c r="S202" s="99"/>
      <c r="T202" s="99"/>
    </row>
    <row r="203" spans="1:20" ht="20.25">
      <c r="A203" s="100"/>
      <c r="B203" s="100"/>
      <c r="C203" s="100"/>
      <c r="D203" s="100"/>
      <c r="E203" s="100"/>
      <c r="F203" s="100"/>
      <c r="G203" s="100"/>
      <c r="H203" s="100"/>
      <c r="I203" s="99"/>
      <c r="J203" s="99"/>
      <c r="K203" s="99"/>
      <c r="L203" s="99"/>
      <c r="M203" s="99"/>
      <c r="N203" s="99"/>
      <c r="O203" s="99"/>
      <c r="P203" s="101"/>
      <c r="Q203" s="99"/>
      <c r="R203" s="99"/>
      <c r="S203" s="99"/>
      <c r="T203" s="99"/>
    </row>
    <row r="204" spans="1:20" ht="20.25">
      <c r="A204" s="100"/>
      <c r="B204" s="100"/>
      <c r="C204" s="100"/>
      <c r="D204" s="100"/>
      <c r="E204" s="100"/>
      <c r="F204" s="100"/>
      <c r="G204" s="100"/>
      <c r="H204" s="100"/>
      <c r="I204" s="99"/>
      <c r="J204" s="99"/>
      <c r="K204" s="99"/>
      <c r="L204" s="99"/>
      <c r="M204" s="99"/>
      <c r="N204" s="99"/>
      <c r="O204" s="99"/>
      <c r="P204" s="101"/>
      <c r="Q204" s="99"/>
      <c r="R204" s="99"/>
      <c r="S204" s="99"/>
      <c r="T204" s="99"/>
    </row>
    <row r="205" spans="1:20" ht="20.25">
      <c r="A205" s="100"/>
      <c r="B205" s="100"/>
      <c r="C205" s="100"/>
      <c r="D205" s="100"/>
      <c r="E205" s="100"/>
      <c r="F205" s="100"/>
      <c r="G205" s="100"/>
      <c r="H205" s="100"/>
      <c r="I205" s="99"/>
      <c r="J205" s="99"/>
      <c r="K205" s="99"/>
      <c r="L205" s="99"/>
      <c r="M205" s="99"/>
      <c r="N205" s="99"/>
      <c r="O205" s="99"/>
      <c r="P205" s="101"/>
      <c r="Q205" s="99"/>
      <c r="R205" s="99"/>
      <c r="S205" s="99"/>
      <c r="T205" s="99"/>
    </row>
    <row r="206" spans="1:20" ht="20.25">
      <c r="A206" s="100"/>
      <c r="B206" s="100"/>
      <c r="C206" s="100"/>
      <c r="D206" s="100"/>
      <c r="E206" s="100"/>
      <c r="F206" s="100"/>
      <c r="G206" s="100"/>
      <c r="H206" s="100"/>
      <c r="I206" s="99"/>
      <c r="J206" s="99"/>
      <c r="K206" s="99"/>
      <c r="L206" s="99"/>
      <c r="M206" s="99"/>
      <c r="N206" s="99"/>
      <c r="O206" s="99"/>
      <c r="P206" s="101"/>
      <c r="Q206" s="99"/>
      <c r="R206" s="99"/>
      <c r="S206" s="99"/>
      <c r="T206" s="99"/>
    </row>
    <row r="207" spans="1:20" ht="20.25">
      <c r="A207" s="100"/>
      <c r="B207" s="100"/>
      <c r="C207" s="100"/>
      <c r="D207" s="100"/>
      <c r="E207" s="100"/>
      <c r="F207" s="100"/>
      <c r="G207" s="100"/>
      <c r="H207" s="100"/>
      <c r="I207" s="99"/>
      <c r="J207" s="99"/>
      <c r="K207" s="99"/>
      <c r="L207" s="99"/>
      <c r="M207" s="99"/>
      <c r="N207" s="99"/>
      <c r="O207" s="99"/>
      <c r="P207" s="101"/>
      <c r="Q207" s="99"/>
      <c r="R207" s="99"/>
      <c r="S207" s="99"/>
      <c r="T207" s="99"/>
    </row>
    <row r="208" spans="1:20" ht="20.25">
      <c r="A208" s="100"/>
      <c r="B208" s="100"/>
      <c r="C208" s="100"/>
      <c r="D208" s="100"/>
      <c r="E208" s="100"/>
      <c r="F208" s="100"/>
      <c r="G208" s="100"/>
      <c r="H208" s="100"/>
      <c r="I208" s="99"/>
      <c r="J208" s="99"/>
      <c r="K208" s="99"/>
      <c r="L208" s="99"/>
      <c r="M208" s="99"/>
      <c r="N208" s="99"/>
      <c r="O208" s="99"/>
      <c r="P208" s="101"/>
      <c r="Q208" s="99"/>
      <c r="R208" s="99"/>
      <c r="S208" s="99"/>
      <c r="T208" s="99"/>
    </row>
    <row r="209" spans="1:20" ht="20.25">
      <c r="A209" s="100"/>
      <c r="B209" s="100"/>
      <c r="C209" s="100"/>
      <c r="D209" s="100"/>
      <c r="E209" s="100"/>
      <c r="F209" s="100"/>
      <c r="G209" s="100"/>
      <c r="H209" s="100"/>
      <c r="I209" s="99"/>
      <c r="J209" s="99"/>
      <c r="K209" s="99"/>
      <c r="L209" s="99"/>
      <c r="M209" s="99"/>
      <c r="N209" s="99"/>
      <c r="O209" s="99"/>
      <c r="P209" s="101"/>
      <c r="Q209" s="99"/>
      <c r="R209" s="99"/>
      <c r="S209" s="99"/>
      <c r="T209" s="99"/>
    </row>
    <row r="210" spans="1:20" ht="20.25">
      <c r="A210" s="100"/>
      <c r="B210" s="100"/>
      <c r="C210" s="100"/>
      <c r="D210" s="100"/>
      <c r="E210" s="100"/>
      <c r="F210" s="100"/>
      <c r="G210" s="100"/>
      <c r="H210" s="100"/>
      <c r="I210" s="99"/>
      <c r="J210" s="99"/>
      <c r="K210" s="99"/>
      <c r="L210" s="99"/>
      <c r="M210" s="99"/>
      <c r="N210" s="99"/>
      <c r="O210" s="99"/>
      <c r="P210" s="101"/>
      <c r="Q210" s="99"/>
      <c r="R210" s="99"/>
      <c r="S210" s="99"/>
      <c r="T210" s="99"/>
    </row>
    <row r="211" spans="1:20" ht="20.25">
      <c r="A211" s="100"/>
      <c r="B211" s="100"/>
      <c r="C211" s="100"/>
      <c r="D211" s="100"/>
      <c r="E211" s="100"/>
      <c r="F211" s="100"/>
      <c r="G211" s="100"/>
      <c r="H211" s="100"/>
      <c r="I211" s="99"/>
      <c r="J211" s="99"/>
      <c r="K211" s="99"/>
      <c r="L211" s="99"/>
      <c r="M211" s="99"/>
      <c r="N211" s="99"/>
      <c r="O211" s="99"/>
      <c r="P211" s="101"/>
      <c r="Q211" s="99"/>
      <c r="R211" s="99"/>
      <c r="S211" s="99"/>
      <c r="T211" s="99"/>
    </row>
    <row r="212" spans="1:20" ht="20.25">
      <c r="A212" s="100"/>
      <c r="B212" s="100"/>
      <c r="C212" s="100"/>
      <c r="D212" s="100"/>
      <c r="E212" s="100"/>
      <c r="F212" s="100"/>
      <c r="G212" s="100"/>
      <c r="H212" s="100"/>
      <c r="I212" s="99"/>
      <c r="J212" s="99"/>
      <c r="K212" s="99"/>
      <c r="L212" s="99"/>
      <c r="M212" s="99"/>
      <c r="N212" s="99"/>
      <c r="O212" s="99"/>
      <c r="P212" s="101"/>
      <c r="Q212" s="99"/>
      <c r="R212" s="99"/>
      <c r="S212" s="99"/>
      <c r="T212" s="99"/>
    </row>
    <row r="213" spans="1:20" ht="20.25">
      <c r="A213" s="100"/>
      <c r="B213" s="100"/>
      <c r="C213" s="100"/>
      <c r="D213" s="100"/>
      <c r="E213" s="100"/>
      <c r="F213" s="100"/>
      <c r="G213" s="100"/>
      <c r="H213" s="100"/>
      <c r="I213" s="99"/>
      <c r="J213" s="99"/>
      <c r="K213" s="99"/>
      <c r="L213" s="99"/>
      <c r="M213" s="99"/>
      <c r="N213" s="99"/>
      <c r="O213" s="99"/>
      <c r="P213" s="101"/>
      <c r="Q213" s="99"/>
      <c r="R213" s="99"/>
      <c r="S213" s="99"/>
      <c r="T213" s="99"/>
    </row>
    <row r="214" spans="1:20" ht="20.25">
      <c r="A214" s="100"/>
      <c r="B214" s="100"/>
      <c r="C214" s="100"/>
      <c r="D214" s="100"/>
      <c r="E214" s="100"/>
      <c r="F214" s="100"/>
      <c r="G214" s="100"/>
      <c r="H214" s="100"/>
      <c r="I214" s="99"/>
      <c r="J214" s="99"/>
      <c r="K214" s="99"/>
      <c r="L214" s="99"/>
      <c r="M214" s="99"/>
      <c r="N214" s="99"/>
      <c r="O214" s="99"/>
      <c r="P214" s="101"/>
      <c r="Q214" s="99"/>
      <c r="R214" s="99"/>
      <c r="S214" s="99"/>
      <c r="T214" s="99"/>
    </row>
    <row r="215" spans="1:20" ht="20.25">
      <c r="A215" s="100"/>
      <c r="B215" s="100"/>
      <c r="C215" s="100"/>
      <c r="D215" s="100"/>
      <c r="E215" s="100"/>
      <c r="F215" s="100"/>
      <c r="G215" s="100"/>
      <c r="H215" s="100"/>
      <c r="I215" s="99"/>
      <c r="J215" s="99"/>
      <c r="K215" s="99"/>
      <c r="L215" s="99"/>
      <c r="M215" s="99"/>
      <c r="N215" s="99"/>
      <c r="O215" s="99"/>
      <c r="P215" s="101"/>
      <c r="Q215" s="99"/>
      <c r="R215" s="99"/>
      <c r="S215" s="99"/>
      <c r="T215" s="99"/>
    </row>
    <row r="216" spans="1:20" ht="20.25">
      <c r="A216" s="100"/>
      <c r="B216" s="100"/>
      <c r="C216" s="100"/>
      <c r="D216" s="100"/>
      <c r="E216" s="100"/>
      <c r="F216" s="100"/>
      <c r="G216" s="100"/>
      <c r="H216" s="100"/>
      <c r="I216" s="99"/>
      <c r="J216" s="99"/>
      <c r="K216" s="99"/>
      <c r="L216" s="99"/>
      <c r="M216" s="99"/>
      <c r="N216" s="99"/>
      <c r="O216" s="99"/>
      <c r="P216" s="101"/>
      <c r="Q216" s="99"/>
      <c r="R216" s="99"/>
      <c r="S216" s="99"/>
      <c r="T216" s="99"/>
    </row>
    <row r="217" spans="1:20" ht="20.25">
      <c r="A217" s="100"/>
      <c r="B217" s="100"/>
      <c r="C217" s="100"/>
      <c r="D217" s="100"/>
      <c r="E217" s="100"/>
      <c r="F217" s="100"/>
      <c r="G217" s="100"/>
      <c r="H217" s="100"/>
      <c r="I217" s="99"/>
      <c r="J217" s="99"/>
      <c r="K217" s="99"/>
      <c r="L217" s="99"/>
      <c r="M217" s="99"/>
      <c r="N217" s="99"/>
      <c r="O217" s="99"/>
      <c r="P217" s="101"/>
      <c r="Q217" s="99"/>
      <c r="R217" s="99"/>
      <c r="S217" s="99"/>
      <c r="T217" s="99"/>
    </row>
    <row r="218" spans="1:20" ht="20.25">
      <c r="A218" s="100"/>
      <c r="B218" s="100"/>
      <c r="C218" s="100"/>
      <c r="D218" s="100"/>
      <c r="E218" s="100"/>
      <c r="F218" s="100"/>
      <c r="G218" s="100"/>
      <c r="H218" s="100"/>
      <c r="I218" s="99"/>
      <c r="J218" s="99"/>
      <c r="K218" s="99"/>
      <c r="L218" s="99"/>
      <c r="M218" s="99"/>
      <c r="N218" s="99"/>
      <c r="O218" s="99"/>
      <c r="P218" s="101"/>
      <c r="Q218" s="99"/>
      <c r="R218" s="99"/>
      <c r="S218" s="99"/>
      <c r="T218" s="99"/>
    </row>
    <row r="219" spans="1:20" ht="20.25">
      <c r="A219" s="100"/>
      <c r="B219" s="100"/>
      <c r="C219" s="100"/>
      <c r="D219" s="100"/>
      <c r="E219" s="100"/>
      <c r="F219" s="100"/>
      <c r="G219" s="100"/>
      <c r="H219" s="100"/>
      <c r="I219" s="99"/>
      <c r="J219" s="99"/>
      <c r="K219" s="99"/>
      <c r="L219" s="99"/>
      <c r="M219" s="99"/>
      <c r="N219" s="99"/>
      <c r="O219" s="99"/>
      <c r="P219" s="101"/>
      <c r="Q219" s="99"/>
      <c r="R219" s="99"/>
      <c r="S219" s="99"/>
      <c r="T219" s="99"/>
    </row>
    <row r="220" spans="1:20" ht="20.25">
      <c r="A220" s="100"/>
      <c r="B220" s="100"/>
      <c r="C220" s="100"/>
      <c r="D220" s="100"/>
      <c r="E220" s="100"/>
      <c r="F220" s="100"/>
      <c r="G220" s="100"/>
      <c r="H220" s="100"/>
      <c r="I220" s="99"/>
      <c r="J220" s="99"/>
      <c r="K220" s="99"/>
      <c r="L220" s="99"/>
      <c r="M220" s="99"/>
      <c r="N220" s="99"/>
      <c r="O220" s="99"/>
      <c r="P220" s="101"/>
      <c r="Q220" s="99"/>
      <c r="R220" s="99"/>
      <c r="S220" s="99"/>
      <c r="T220" s="99"/>
    </row>
    <row r="221" spans="1:20" ht="20.25">
      <c r="A221" s="100"/>
      <c r="B221" s="100"/>
      <c r="C221" s="100"/>
      <c r="D221" s="100"/>
      <c r="E221" s="100"/>
      <c r="F221" s="100"/>
      <c r="G221" s="100"/>
      <c r="H221" s="100"/>
      <c r="I221" s="99"/>
      <c r="J221" s="99"/>
      <c r="K221" s="99"/>
      <c r="L221" s="99"/>
      <c r="M221" s="99"/>
      <c r="N221" s="99"/>
      <c r="O221" s="99"/>
      <c r="P221" s="101"/>
      <c r="Q221" s="99"/>
      <c r="R221" s="99"/>
      <c r="S221" s="99"/>
      <c r="T221" s="99"/>
    </row>
    <row r="222" spans="1:20" ht="20.25">
      <c r="A222" s="100"/>
      <c r="B222" s="100"/>
      <c r="C222" s="100"/>
      <c r="D222" s="100"/>
      <c r="E222" s="100"/>
      <c r="F222" s="100"/>
      <c r="G222" s="100"/>
      <c r="H222" s="100"/>
      <c r="I222" s="99"/>
      <c r="J222" s="99"/>
      <c r="K222" s="99"/>
      <c r="L222" s="99"/>
      <c r="M222" s="99"/>
      <c r="N222" s="99"/>
      <c r="O222" s="99"/>
      <c r="P222" s="101"/>
      <c r="Q222" s="99"/>
      <c r="R222" s="99"/>
      <c r="S222" s="99"/>
      <c r="T222" s="99"/>
    </row>
    <row r="223" spans="1:20" ht="20.25">
      <c r="A223" s="100"/>
      <c r="B223" s="100"/>
      <c r="C223" s="100"/>
      <c r="D223" s="100"/>
      <c r="E223" s="100"/>
      <c r="F223" s="100"/>
      <c r="G223" s="100"/>
      <c r="H223" s="100"/>
      <c r="I223" s="99"/>
      <c r="J223" s="99"/>
      <c r="K223" s="99"/>
      <c r="L223" s="99"/>
      <c r="M223" s="99"/>
      <c r="N223" s="99"/>
      <c r="O223" s="99"/>
      <c r="P223" s="101"/>
      <c r="Q223" s="99"/>
      <c r="R223" s="99"/>
      <c r="S223" s="99"/>
      <c r="T223" s="99"/>
    </row>
    <row r="224" spans="1:20" ht="20.25">
      <c r="A224" s="100"/>
      <c r="B224" s="100"/>
      <c r="C224" s="100"/>
      <c r="D224" s="100"/>
      <c r="E224" s="100"/>
      <c r="F224" s="100"/>
      <c r="G224" s="100"/>
      <c r="H224" s="100"/>
      <c r="I224" s="99"/>
      <c r="J224" s="99"/>
      <c r="K224" s="99"/>
      <c r="L224" s="99"/>
      <c r="M224" s="99"/>
      <c r="N224" s="99"/>
      <c r="O224" s="99"/>
      <c r="P224" s="101"/>
      <c r="Q224" s="99"/>
      <c r="R224" s="99"/>
      <c r="S224" s="99"/>
      <c r="T224" s="99"/>
    </row>
    <row r="225" spans="1:20" ht="20.25">
      <c r="A225" s="100"/>
      <c r="B225" s="100"/>
      <c r="C225" s="100"/>
      <c r="D225" s="100"/>
      <c r="E225" s="100"/>
      <c r="F225" s="100"/>
      <c r="G225" s="100"/>
      <c r="H225" s="100"/>
      <c r="I225" s="99"/>
      <c r="J225" s="99"/>
      <c r="K225" s="99"/>
      <c r="L225" s="99"/>
      <c r="M225" s="99"/>
      <c r="N225" s="99"/>
      <c r="O225" s="99"/>
      <c r="P225" s="101"/>
      <c r="Q225" s="99"/>
      <c r="R225" s="99"/>
      <c r="S225" s="99"/>
      <c r="T225" s="99"/>
    </row>
    <row r="226" spans="1:20" ht="20.25">
      <c r="A226" s="100"/>
      <c r="B226" s="100"/>
      <c r="C226" s="100"/>
      <c r="D226" s="100"/>
      <c r="E226" s="100"/>
      <c r="F226" s="100"/>
      <c r="G226" s="100"/>
      <c r="H226" s="100"/>
      <c r="I226" s="99"/>
      <c r="J226" s="99"/>
      <c r="K226" s="99"/>
      <c r="L226" s="99"/>
      <c r="M226" s="99"/>
      <c r="N226" s="99"/>
      <c r="O226" s="99"/>
      <c r="P226" s="101"/>
      <c r="Q226" s="99"/>
      <c r="R226" s="99"/>
      <c r="S226" s="99"/>
      <c r="T226" s="99"/>
    </row>
    <row r="227" spans="1:20" ht="20.25">
      <c r="A227" s="100"/>
      <c r="B227" s="100"/>
      <c r="C227" s="100"/>
      <c r="D227" s="100"/>
      <c r="E227" s="100"/>
      <c r="F227" s="100"/>
      <c r="G227" s="100"/>
      <c r="H227" s="100"/>
      <c r="I227" s="99"/>
      <c r="J227" s="99"/>
      <c r="K227" s="99"/>
      <c r="L227" s="99"/>
      <c r="M227" s="99"/>
      <c r="N227" s="99"/>
      <c r="O227" s="99"/>
      <c r="P227" s="101"/>
      <c r="Q227" s="99"/>
      <c r="R227" s="99"/>
      <c r="S227" s="99"/>
      <c r="T227" s="99"/>
    </row>
    <row r="228" spans="1:20" ht="20.25">
      <c r="A228" s="100"/>
      <c r="B228" s="100"/>
      <c r="C228" s="100"/>
      <c r="D228" s="100"/>
      <c r="E228" s="100"/>
      <c r="F228" s="100"/>
      <c r="G228" s="100"/>
      <c r="H228" s="100"/>
      <c r="I228" s="99"/>
      <c r="J228" s="99"/>
      <c r="K228" s="99"/>
      <c r="L228" s="99"/>
      <c r="M228" s="99"/>
      <c r="N228" s="99"/>
      <c r="O228" s="99"/>
      <c r="P228" s="101"/>
      <c r="Q228" s="99"/>
      <c r="R228" s="99"/>
      <c r="S228" s="99"/>
      <c r="T228" s="99"/>
    </row>
    <row r="229" spans="1:20" ht="20.25">
      <c r="A229" s="100"/>
      <c r="B229" s="100"/>
      <c r="C229" s="100"/>
      <c r="D229" s="100"/>
      <c r="E229" s="100"/>
      <c r="F229" s="100"/>
      <c r="G229" s="100"/>
      <c r="H229" s="100"/>
      <c r="I229" s="99"/>
      <c r="J229" s="99"/>
      <c r="K229" s="99"/>
      <c r="L229" s="99"/>
      <c r="M229" s="99"/>
      <c r="N229" s="99"/>
      <c r="O229" s="99"/>
      <c r="P229" s="101"/>
      <c r="Q229" s="99"/>
      <c r="R229" s="99"/>
      <c r="S229" s="99"/>
      <c r="T229" s="99"/>
    </row>
    <row r="230" spans="1:20" ht="20.25">
      <c r="A230" s="100"/>
      <c r="B230" s="100"/>
      <c r="C230" s="100"/>
      <c r="D230" s="100"/>
      <c r="E230" s="100"/>
      <c r="F230" s="100"/>
      <c r="G230" s="100"/>
      <c r="H230" s="100"/>
      <c r="I230" s="99"/>
      <c r="J230" s="99"/>
      <c r="K230" s="99"/>
      <c r="L230" s="99"/>
      <c r="M230" s="99"/>
      <c r="N230" s="99"/>
      <c r="O230" s="99"/>
      <c r="P230" s="101"/>
      <c r="Q230" s="99"/>
      <c r="R230" s="99"/>
      <c r="S230" s="99"/>
      <c r="T230" s="99"/>
    </row>
    <row r="231" spans="1:20" ht="20.25">
      <c r="A231" s="100"/>
      <c r="B231" s="100"/>
      <c r="C231" s="100"/>
      <c r="D231" s="100"/>
      <c r="E231" s="100"/>
      <c r="F231" s="100"/>
      <c r="G231" s="100"/>
      <c r="H231" s="100"/>
      <c r="I231" s="99"/>
      <c r="J231" s="99"/>
      <c r="K231" s="99"/>
      <c r="L231" s="99"/>
      <c r="M231" s="99"/>
      <c r="N231" s="99"/>
      <c r="O231" s="99"/>
      <c r="P231" s="101"/>
      <c r="Q231" s="99"/>
      <c r="R231" s="99"/>
      <c r="S231" s="99"/>
      <c r="T231" s="99"/>
    </row>
    <row r="232" spans="1:20" ht="20.25">
      <c r="A232" s="100"/>
      <c r="B232" s="100"/>
      <c r="C232" s="100"/>
      <c r="D232" s="100"/>
      <c r="E232" s="100"/>
      <c r="F232" s="100"/>
      <c r="G232" s="100"/>
      <c r="H232" s="100"/>
      <c r="I232" s="99"/>
      <c r="J232" s="99"/>
      <c r="K232" s="99"/>
      <c r="L232" s="99"/>
      <c r="M232" s="99"/>
      <c r="N232" s="99"/>
      <c r="O232" s="99"/>
      <c r="P232" s="101"/>
      <c r="Q232" s="99"/>
      <c r="R232" s="99"/>
      <c r="S232" s="99"/>
      <c r="T232" s="99"/>
    </row>
    <row r="233" spans="1:20" ht="20.25">
      <c r="A233" s="100"/>
      <c r="B233" s="100"/>
      <c r="C233" s="100"/>
      <c r="D233" s="100"/>
      <c r="E233" s="100"/>
      <c r="F233" s="100"/>
      <c r="G233" s="100"/>
      <c r="H233" s="100"/>
      <c r="I233" s="99"/>
      <c r="J233" s="99"/>
      <c r="K233" s="99"/>
      <c r="L233" s="99"/>
      <c r="M233" s="99"/>
      <c r="N233" s="99"/>
      <c r="O233" s="99"/>
      <c r="P233" s="101"/>
      <c r="Q233" s="99"/>
      <c r="R233" s="99"/>
      <c r="S233" s="99"/>
      <c r="T233" s="99"/>
    </row>
    <row r="234" spans="1:20" ht="20.25">
      <c r="A234" s="100"/>
      <c r="B234" s="100"/>
      <c r="C234" s="100"/>
      <c r="D234" s="100"/>
      <c r="E234" s="100"/>
      <c r="F234" s="100"/>
      <c r="G234" s="100"/>
      <c r="H234" s="100"/>
      <c r="I234" s="99"/>
      <c r="J234" s="99"/>
      <c r="K234" s="99"/>
      <c r="L234" s="99"/>
      <c r="M234" s="99"/>
      <c r="N234" s="99"/>
      <c r="O234" s="99"/>
      <c r="P234" s="101"/>
      <c r="Q234" s="99"/>
      <c r="R234" s="99"/>
      <c r="S234" s="99"/>
      <c r="T234" s="99"/>
    </row>
    <row r="235" spans="1:20" ht="20.25">
      <c r="A235" s="100"/>
      <c r="B235" s="100"/>
      <c r="C235" s="100"/>
      <c r="D235" s="100"/>
      <c r="E235" s="100"/>
      <c r="F235" s="100"/>
      <c r="G235" s="100"/>
      <c r="H235" s="100"/>
      <c r="I235" s="99"/>
      <c r="J235" s="99"/>
      <c r="K235" s="99"/>
      <c r="L235" s="99"/>
      <c r="M235" s="99"/>
      <c r="N235" s="99"/>
      <c r="O235" s="99"/>
      <c r="P235" s="101"/>
      <c r="Q235" s="99"/>
      <c r="R235" s="99"/>
      <c r="S235" s="99"/>
      <c r="T235" s="99"/>
    </row>
    <row r="236" spans="1:20" ht="20.25">
      <c r="A236" s="100"/>
      <c r="B236" s="100"/>
      <c r="C236" s="100"/>
      <c r="D236" s="100"/>
      <c r="E236" s="100"/>
      <c r="F236" s="100"/>
      <c r="G236" s="100"/>
      <c r="H236" s="100"/>
      <c r="I236" s="99"/>
      <c r="J236" s="99"/>
      <c r="K236" s="99"/>
      <c r="L236" s="99"/>
      <c r="M236" s="99"/>
      <c r="N236" s="99"/>
      <c r="O236" s="99"/>
      <c r="P236" s="101"/>
      <c r="Q236" s="99"/>
      <c r="R236" s="99"/>
      <c r="S236" s="99"/>
      <c r="T236" s="99"/>
    </row>
    <row r="237" spans="1:20" ht="20.25">
      <c r="A237" s="100"/>
      <c r="B237" s="100"/>
      <c r="C237" s="100"/>
      <c r="D237" s="100"/>
      <c r="E237" s="100"/>
      <c r="F237" s="100"/>
      <c r="G237" s="100"/>
      <c r="H237" s="100"/>
      <c r="I237" s="99"/>
      <c r="J237" s="99"/>
      <c r="K237" s="99"/>
      <c r="L237" s="99"/>
      <c r="M237" s="99"/>
      <c r="N237" s="99"/>
      <c r="O237" s="99"/>
      <c r="P237" s="101"/>
      <c r="Q237" s="99"/>
      <c r="R237" s="99"/>
      <c r="S237" s="99"/>
      <c r="T237" s="99"/>
    </row>
    <row r="238" spans="1:20" ht="20.25">
      <c r="A238" s="100"/>
      <c r="B238" s="100"/>
      <c r="C238" s="100"/>
      <c r="D238" s="100"/>
      <c r="E238" s="100"/>
      <c r="F238" s="100"/>
      <c r="G238" s="100"/>
      <c r="H238" s="100"/>
      <c r="I238" s="99"/>
      <c r="J238" s="99"/>
      <c r="K238" s="99"/>
      <c r="L238" s="99"/>
      <c r="M238" s="99"/>
      <c r="N238" s="99"/>
      <c r="O238" s="99"/>
      <c r="P238" s="101"/>
      <c r="Q238" s="99"/>
      <c r="R238" s="99"/>
      <c r="S238" s="99"/>
      <c r="T238" s="99"/>
    </row>
    <row r="239" spans="1:20" ht="20.25">
      <c r="A239" s="100"/>
      <c r="B239" s="100"/>
      <c r="C239" s="100"/>
      <c r="D239" s="100"/>
      <c r="E239" s="100"/>
      <c r="F239" s="100"/>
      <c r="G239" s="100"/>
      <c r="H239" s="100"/>
      <c r="I239" s="99"/>
      <c r="J239" s="99"/>
      <c r="K239" s="99"/>
      <c r="L239" s="99"/>
      <c r="M239" s="99"/>
      <c r="N239" s="99"/>
      <c r="O239" s="99"/>
      <c r="P239" s="101"/>
      <c r="Q239" s="99"/>
      <c r="R239" s="99"/>
      <c r="S239" s="99"/>
      <c r="T239" s="99"/>
    </row>
    <row r="240" spans="1:20" ht="20.25">
      <c r="A240" s="100"/>
      <c r="B240" s="100"/>
      <c r="C240" s="100"/>
      <c r="D240" s="100"/>
      <c r="E240" s="100"/>
      <c r="F240" s="100"/>
      <c r="G240" s="100"/>
      <c r="H240" s="100"/>
      <c r="I240" s="99"/>
      <c r="J240" s="99"/>
      <c r="K240" s="99"/>
      <c r="L240" s="99"/>
      <c r="M240" s="99"/>
      <c r="N240" s="99"/>
      <c r="O240" s="99"/>
      <c r="P240" s="101"/>
      <c r="Q240" s="99"/>
      <c r="R240" s="99"/>
      <c r="S240" s="99"/>
      <c r="T240" s="99"/>
    </row>
    <row r="241" spans="1:20" ht="20.25">
      <c r="A241" s="100"/>
      <c r="B241" s="100"/>
      <c r="C241" s="100"/>
      <c r="D241" s="100"/>
      <c r="E241" s="100"/>
      <c r="F241" s="100"/>
      <c r="G241" s="100"/>
      <c r="H241" s="100"/>
      <c r="I241" s="99"/>
      <c r="J241" s="99"/>
      <c r="K241" s="99"/>
      <c r="L241" s="99"/>
      <c r="M241" s="99"/>
      <c r="N241" s="99"/>
      <c r="O241" s="99"/>
      <c r="P241" s="101"/>
      <c r="Q241" s="99"/>
      <c r="R241" s="99"/>
      <c r="S241" s="99"/>
      <c r="T241" s="99"/>
    </row>
    <row r="242" spans="1:20" ht="20.25">
      <c r="A242" s="100"/>
      <c r="B242" s="100"/>
      <c r="C242" s="100"/>
      <c r="D242" s="100"/>
      <c r="E242" s="100"/>
      <c r="F242" s="100"/>
      <c r="G242" s="100"/>
      <c r="H242" s="100"/>
      <c r="I242" s="99"/>
      <c r="J242" s="99"/>
      <c r="K242" s="99"/>
      <c r="L242" s="99"/>
      <c r="M242" s="99"/>
      <c r="N242" s="99"/>
      <c r="O242" s="99"/>
      <c r="P242" s="101"/>
      <c r="Q242" s="99"/>
      <c r="R242" s="99"/>
      <c r="S242" s="99"/>
      <c r="T242" s="99"/>
    </row>
    <row r="243" spans="1:20" ht="20.25">
      <c r="A243" s="100"/>
      <c r="B243" s="100"/>
      <c r="C243" s="100"/>
      <c r="D243" s="100"/>
      <c r="E243" s="100"/>
      <c r="F243" s="100"/>
      <c r="G243" s="100"/>
      <c r="H243" s="100"/>
      <c r="I243" s="99"/>
      <c r="J243" s="99"/>
      <c r="K243" s="99"/>
      <c r="L243" s="99"/>
      <c r="M243" s="99"/>
      <c r="N243" s="99"/>
      <c r="O243" s="99"/>
      <c r="P243" s="101"/>
      <c r="Q243" s="99"/>
      <c r="R243" s="99"/>
      <c r="S243" s="99"/>
      <c r="T243" s="99"/>
    </row>
    <row r="244" spans="1:20" ht="20.25">
      <c r="A244" s="100"/>
      <c r="B244" s="100"/>
      <c r="C244" s="100"/>
      <c r="D244" s="100"/>
      <c r="E244" s="100"/>
      <c r="F244" s="100"/>
      <c r="G244" s="100"/>
      <c r="H244" s="100"/>
      <c r="I244" s="99"/>
      <c r="J244" s="99"/>
      <c r="K244" s="99"/>
      <c r="L244" s="99"/>
      <c r="M244" s="99"/>
      <c r="N244" s="99"/>
      <c r="O244" s="99"/>
      <c r="P244" s="101"/>
      <c r="Q244" s="99"/>
      <c r="R244" s="99"/>
      <c r="S244" s="99"/>
      <c r="T244" s="99"/>
    </row>
    <row r="245" spans="1:20" ht="20.25">
      <c r="A245" s="100"/>
      <c r="B245" s="100"/>
      <c r="C245" s="100"/>
      <c r="D245" s="100"/>
      <c r="E245" s="100"/>
      <c r="F245" s="100"/>
      <c r="G245" s="100"/>
      <c r="H245" s="100"/>
      <c r="I245" s="99"/>
      <c r="J245" s="99"/>
      <c r="K245" s="99"/>
      <c r="L245" s="99"/>
      <c r="M245" s="99"/>
      <c r="N245" s="99"/>
      <c r="O245" s="99"/>
      <c r="P245" s="101"/>
      <c r="Q245" s="99"/>
      <c r="R245" s="99"/>
      <c r="S245" s="99"/>
      <c r="T245" s="99"/>
    </row>
    <row r="246" spans="1:20" ht="20.25">
      <c r="A246" s="100"/>
      <c r="B246" s="100"/>
      <c r="C246" s="100"/>
      <c r="D246" s="100"/>
      <c r="E246" s="100"/>
      <c r="F246" s="100"/>
      <c r="G246" s="100"/>
      <c r="H246" s="100"/>
      <c r="I246" s="99"/>
      <c r="J246" s="99"/>
      <c r="K246" s="99"/>
      <c r="L246" s="99"/>
      <c r="M246" s="99"/>
      <c r="N246" s="99"/>
      <c r="O246" s="99"/>
      <c r="P246" s="101"/>
      <c r="Q246" s="99"/>
      <c r="R246" s="99"/>
      <c r="S246" s="99"/>
      <c r="T246" s="99"/>
    </row>
    <row r="247" spans="1:20" ht="20.25">
      <c r="A247" s="100"/>
      <c r="B247" s="100"/>
      <c r="C247" s="100"/>
      <c r="D247" s="100"/>
      <c r="E247" s="100"/>
      <c r="F247" s="100"/>
      <c r="G247" s="100"/>
      <c r="H247" s="100"/>
      <c r="I247" s="99"/>
      <c r="J247" s="99"/>
      <c r="K247" s="99"/>
      <c r="L247" s="99"/>
      <c r="M247" s="99"/>
      <c r="N247" s="99"/>
      <c r="O247" s="99"/>
      <c r="P247" s="101"/>
      <c r="Q247" s="99"/>
      <c r="R247" s="99"/>
      <c r="S247" s="99"/>
      <c r="T247" s="99"/>
    </row>
    <row r="248" spans="1:20" ht="20.25">
      <c r="A248" s="100"/>
      <c r="B248" s="100"/>
      <c r="C248" s="100"/>
      <c r="D248" s="100"/>
      <c r="E248" s="100"/>
      <c r="F248" s="100"/>
      <c r="G248" s="100"/>
      <c r="H248" s="100"/>
      <c r="I248" s="99"/>
      <c r="J248" s="99"/>
      <c r="K248" s="99"/>
      <c r="L248" s="99"/>
      <c r="M248" s="99"/>
      <c r="N248" s="99"/>
      <c r="O248" s="99"/>
      <c r="P248" s="101"/>
      <c r="Q248" s="99"/>
      <c r="R248" s="99"/>
      <c r="S248" s="99"/>
      <c r="T248" s="99"/>
    </row>
    <row r="249" spans="1:20" ht="20.25">
      <c r="A249" s="100"/>
      <c r="B249" s="100"/>
      <c r="C249" s="100"/>
      <c r="D249" s="100"/>
      <c r="E249" s="100"/>
      <c r="F249" s="100"/>
      <c r="G249" s="100"/>
      <c r="H249" s="100"/>
      <c r="I249" s="99"/>
      <c r="J249" s="99"/>
      <c r="K249" s="99"/>
      <c r="L249" s="99"/>
      <c r="M249" s="99"/>
      <c r="N249" s="99"/>
      <c r="O249" s="99"/>
      <c r="P249" s="101"/>
      <c r="Q249" s="99"/>
      <c r="R249" s="99"/>
      <c r="S249" s="99"/>
      <c r="T249" s="99"/>
    </row>
    <row r="250" spans="1:20" ht="20.25">
      <c r="A250" s="100"/>
      <c r="B250" s="100"/>
      <c r="C250" s="100"/>
      <c r="D250" s="100"/>
      <c r="E250" s="100"/>
      <c r="F250" s="100"/>
      <c r="G250" s="100"/>
      <c r="H250" s="100"/>
      <c r="I250" s="99"/>
      <c r="J250" s="99"/>
      <c r="K250" s="99"/>
      <c r="L250" s="99"/>
      <c r="M250" s="99"/>
      <c r="N250" s="99"/>
      <c r="O250" s="99"/>
      <c r="P250" s="101"/>
      <c r="Q250" s="99"/>
      <c r="R250" s="99"/>
      <c r="S250" s="99"/>
      <c r="T250" s="99"/>
    </row>
    <row r="251" spans="1:20" ht="20.25">
      <c r="A251" s="100"/>
      <c r="B251" s="100"/>
      <c r="C251" s="100"/>
      <c r="D251" s="100"/>
      <c r="E251" s="100"/>
      <c r="F251" s="100"/>
      <c r="G251" s="100"/>
      <c r="H251" s="100"/>
      <c r="I251" s="99"/>
      <c r="J251" s="99"/>
      <c r="K251" s="99"/>
      <c r="L251" s="99"/>
      <c r="M251" s="99"/>
      <c r="N251" s="99"/>
      <c r="O251" s="99"/>
      <c r="P251" s="101"/>
      <c r="Q251" s="99"/>
      <c r="R251" s="99"/>
      <c r="S251" s="99"/>
      <c r="T251" s="99"/>
    </row>
    <row r="252" spans="1:20" ht="20.25">
      <c r="A252" s="100"/>
      <c r="B252" s="100"/>
      <c r="C252" s="100"/>
      <c r="D252" s="100"/>
      <c r="E252" s="100"/>
      <c r="F252" s="100"/>
      <c r="G252" s="100"/>
      <c r="H252" s="100"/>
      <c r="I252" s="99"/>
      <c r="J252" s="99"/>
      <c r="K252" s="99"/>
      <c r="L252" s="99"/>
      <c r="M252" s="99"/>
      <c r="N252" s="99"/>
      <c r="O252" s="99"/>
      <c r="P252" s="101"/>
      <c r="Q252" s="99"/>
      <c r="R252" s="99"/>
      <c r="S252" s="99"/>
      <c r="T252" s="99"/>
    </row>
    <row r="253" spans="1:20" ht="20.25">
      <c r="A253" s="100"/>
      <c r="B253" s="100"/>
      <c r="C253" s="100"/>
      <c r="D253" s="100"/>
      <c r="E253" s="100"/>
      <c r="F253" s="100"/>
      <c r="G253" s="100"/>
      <c r="H253" s="100"/>
      <c r="I253" s="99"/>
      <c r="J253" s="99"/>
      <c r="K253" s="99"/>
      <c r="L253" s="99"/>
      <c r="M253" s="99"/>
      <c r="N253" s="99"/>
      <c r="O253" s="99"/>
      <c r="P253" s="101"/>
      <c r="Q253" s="99"/>
      <c r="R253" s="99"/>
      <c r="S253" s="99"/>
      <c r="T253" s="99"/>
    </row>
    <row r="254" spans="1:20" ht="20.25">
      <c r="A254" s="100"/>
      <c r="B254" s="100"/>
      <c r="C254" s="100"/>
      <c r="D254" s="100"/>
      <c r="E254" s="100"/>
      <c r="F254" s="100"/>
      <c r="G254" s="100"/>
      <c r="H254" s="100"/>
      <c r="I254" s="99"/>
      <c r="J254" s="99"/>
      <c r="K254" s="99"/>
      <c r="L254" s="99"/>
      <c r="M254" s="99"/>
      <c r="N254" s="99"/>
      <c r="O254" s="99"/>
      <c r="P254" s="101"/>
      <c r="Q254" s="99"/>
      <c r="R254" s="99"/>
      <c r="S254" s="99"/>
      <c r="T254" s="99"/>
    </row>
    <row r="255" spans="1:20" ht="20.25">
      <c r="A255" s="100"/>
      <c r="B255" s="100"/>
      <c r="C255" s="100"/>
      <c r="D255" s="100"/>
      <c r="E255" s="100"/>
      <c r="F255" s="100"/>
      <c r="G255" s="100"/>
      <c r="H255" s="100"/>
      <c r="I255" s="99"/>
      <c r="J255" s="99"/>
      <c r="K255" s="99"/>
      <c r="L255" s="99"/>
      <c r="M255" s="99"/>
      <c r="N255" s="99"/>
      <c r="O255" s="99"/>
      <c r="P255" s="101"/>
      <c r="Q255" s="99"/>
      <c r="R255" s="99"/>
      <c r="S255" s="99"/>
      <c r="T255" s="99"/>
    </row>
    <row r="256" spans="1:20" ht="20.25">
      <c r="A256" s="100"/>
      <c r="B256" s="100"/>
      <c r="C256" s="100"/>
      <c r="D256" s="100"/>
      <c r="E256" s="100"/>
      <c r="F256" s="100"/>
      <c r="G256" s="100"/>
      <c r="H256" s="100"/>
      <c r="I256" s="99"/>
      <c r="J256" s="99"/>
      <c r="K256" s="99"/>
      <c r="L256" s="99"/>
      <c r="M256" s="99"/>
      <c r="N256" s="99"/>
      <c r="O256" s="99"/>
      <c r="P256" s="101"/>
      <c r="Q256" s="99"/>
      <c r="R256" s="99"/>
      <c r="S256" s="99"/>
      <c r="T256" s="99"/>
    </row>
    <row r="257" spans="1:20" ht="20.25">
      <c r="A257" s="100"/>
      <c r="B257" s="100"/>
      <c r="C257" s="100"/>
      <c r="D257" s="100"/>
      <c r="E257" s="100"/>
      <c r="F257" s="100"/>
      <c r="G257" s="100"/>
      <c r="H257" s="100"/>
      <c r="I257" s="99"/>
      <c r="J257" s="99"/>
      <c r="K257" s="99"/>
      <c r="L257" s="99"/>
      <c r="M257" s="99"/>
      <c r="N257" s="99"/>
      <c r="O257" s="99"/>
      <c r="P257" s="101"/>
      <c r="Q257" s="99"/>
      <c r="R257" s="99"/>
      <c r="S257" s="99"/>
      <c r="T257" s="99"/>
    </row>
    <row r="258" spans="1:20" ht="20.25">
      <c r="A258" s="100"/>
      <c r="B258" s="100"/>
      <c r="C258" s="100"/>
      <c r="D258" s="100"/>
      <c r="E258" s="100"/>
      <c r="F258" s="100"/>
      <c r="G258" s="100"/>
      <c r="H258" s="100"/>
      <c r="I258" s="99"/>
      <c r="J258" s="99"/>
      <c r="K258" s="99"/>
      <c r="L258" s="99"/>
      <c r="M258" s="99"/>
      <c r="N258" s="99"/>
      <c r="O258" s="99"/>
      <c r="P258" s="101"/>
      <c r="Q258" s="99"/>
      <c r="R258" s="99"/>
      <c r="S258" s="99"/>
      <c r="T258" s="99"/>
    </row>
    <row r="259" spans="1:20" ht="20.25">
      <c r="A259" s="100"/>
      <c r="B259" s="100"/>
      <c r="C259" s="100"/>
      <c r="D259" s="100"/>
      <c r="E259" s="100"/>
      <c r="F259" s="100"/>
      <c r="G259" s="100"/>
      <c r="H259" s="100"/>
      <c r="I259" s="99"/>
      <c r="J259" s="99"/>
      <c r="K259" s="99"/>
      <c r="L259" s="99"/>
      <c r="M259" s="99"/>
      <c r="N259" s="99"/>
      <c r="O259" s="99"/>
      <c r="P259" s="101"/>
      <c r="Q259" s="99"/>
      <c r="R259" s="99"/>
      <c r="S259" s="99"/>
      <c r="T259" s="99"/>
    </row>
    <row r="260" spans="1:20" ht="20.25">
      <c r="A260" s="100"/>
      <c r="B260" s="100"/>
      <c r="C260" s="100"/>
      <c r="D260" s="100"/>
      <c r="E260" s="100"/>
      <c r="F260" s="100"/>
      <c r="G260" s="100"/>
      <c r="H260" s="100"/>
      <c r="I260" s="99"/>
      <c r="J260" s="99"/>
      <c r="K260" s="99"/>
      <c r="L260" s="99"/>
      <c r="M260" s="99"/>
      <c r="N260" s="99"/>
      <c r="O260" s="99"/>
      <c r="P260" s="101"/>
      <c r="Q260" s="99"/>
      <c r="R260" s="99"/>
      <c r="S260" s="99"/>
      <c r="T260" s="99"/>
    </row>
    <row r="261" spans="1:20" ht="20.25">
      <c r="A261" s="100"/>
      <c r="B261" s="100"/>
      <c r="C261" s="100"/>
      <c r="D261" s="100"/>
      <c r="E261" s="100"/>
      <c r="F261" s="100"/>
      <c r="G261" s="100"/>
      <c r="H261" s="100"/>
      <c r="I261" s="99"/>
      <c r="J261" s="99"/>
      <c r="K261" s="99"/>
      <c r="L261" s="99"/>
      <c r="M261" s="99"/>
      <c r="N261" s="99"/>
      <c r="O261" s="99"/>
      <c r="P261" s="101"/>
      <c r="Q261" s="99"/>
      <c r="R261" s="99"/>
      <c r="S261" s="99"/>
      <c r="T261" s="99"/>
    </row>
    <row r="262" spans="1:20" ht="20.25">
      <c r="A262" s="100"/>
      <c r="B262" s="100"/>
      <c r="C262" s="100"/>
      <c r="D262" s="100"/>
      <c r="E262" s="100"/>
      <c r="F262" s="100"/>
      <c r="G262" s="100"/>
      <c r="H262" s="100"/>
      <c r="I262" s="99"/>
      <c r="J262" s="99"/>
      <c r="K262" s="99"/>
      <c r="L262" s="99"/>
      <c r="M262" s="99"/>
      <c r="N262" s="99"/>
      <c r="O262" s="99"/>
      <c r="P262" s="101"/>
      <c r="Q262" s="99"/>
      <c r="R262" s="99"/>
      <c r="S262" s="99"/>
      <c r="T262" s="99"/>
    </row>
    <row r="263" spans="1:20" ht="20.25">
      <c r="A263" s="100"/>
      <c r="B263" s="100"/>
      <c r="C263" s="100"/>
      <c r="D263" s="100"/>
      <c r="E263" s="100"/>
      <c r="F263" s="100"/>
      <c r="G263" s="100"/>
      <c r="H263" s="100"/>
      <c r="I263" s="99"/>
      <c r="J263" s="99"/>
      <c r="K263" s="99"/>
      <c r="L263" s="99"/>
      <c r="M263" s="99"/>
      <c r="N263" s="99"/>
      <c r="O263" s="99"/>
      <c r="P263" s="101"/>
      <c r="Q263" s="99"/>
      <c r="R263" s="99"/>
      <c r="S263" s="99"/>
      <c r="T263" s="99"/>
    </row>
    <row r="264" spans="1:20" ht="20.25">
      <c r="A264" s="100"/>
      <c r="B264" s="100"/>
      <c r="C264" s="100"/>
      <c r="D264" s="100"/>
      <c r="E264" s="100"/>
      <c r="F264" s="100"/>
      <c r="G264" s="100"/>
      <c r="H264" s="100"/>
      <c r="I264" s="99"/>
      <c r="J264" s="99"/>
      <c r="K264" s="99"/>
      <c r="L264" s="99"/>
      <c r="M264" s="99"/>
      <c r="N264" s="99"/>
      <c r="O264" s="99"/>
      <c r="P264" s="101"/>
      <c r="Q264" s="99"/>
      <c r="R264" s="99"/>
      <c r="S264" s="99"/>
      <c r="T264" s="99"/>
    </row>
    <row r="265" spans="1:20" ht="20.25">
      <c r="A265" s="100"/>
      <c r="B265" s="100"/>
      <c r="C265" s="100"/>
      <c r="D265" s="100"/>
      <c r="E265" s="100"/>
      <c r="F265" s="100"/>
      <c r="G265" s="100"/>
      <c r="H265" s="100"/>
      <c r="I265" s="99"/>
      <c r="J265" s="99"/>
      <c r="K265" s="99"/>
      <c r="L265" s="99"/>
      <c r="M265" s="99"/>
      <c r="N265" s="99"/>
      <c r="O265" s="99"/>
      <c r="P265" s="101"/>
      <c r="Q265" s="99"/>
      <c r="R265" s="99"/>
      <c r="S265" s="99"/>
      <c r="T265" s="99"/>
    </row>
    <row r="266" spans="1:20" ht="20.25">
      <c r="A266" s="100"/>
      <c r="B266" s="100"/>
      <c r="C266" s="100"/>
      <c r="D266" s="100"/>
      <c r="E266" s="100"/>
      <c r="F266" s="100"/>
      <c r="G266" s="100"/>
      <c r="H266" s="100"/>
      <c r="I266" s="99"/>
      <c r="J266" s="99"/>
      <c r="K266" s="99"/>
      <c r="L266" s="99"/>
      <c r="M266" s="99"/>
      <c r="N266" s="99"/>
      <c r="O266" s="99"/>
      <c r="P266" s="101"/>
      <c r="Q266" s="99"/>
      <c r="R266" s="99"/>
      <c r="S266" s="99"/>
      <c r="T266" s="99"/>
    </row>
    <row r="267" spans="1:20" ht="20.25">
      <c r="A267" s="100"/>
      <c r="B267" s="100"/>
      <c r="C267" s="100"/>
      <c r="D267" s="100"/>
      <c r="E267" s="100"/>
      <c r="F267" s="100"/>
      <c r="G267" s="100"/>
      <c r="H267" s="100"/>
      <c r="I267" s="99"/>
      <c r="J267" s="99"/>
      <c r="K267" s="99"/>
      <c r="L267" s="99"/>
      <c r="M267" s="99"/>
      <c r="N267" s="99"/>
      <c r="O267" s="99"/>
      <c r="P267" s="101"/>
      <c r="Q267" s="99"/>
      <c r="R267" s="99"/>
      <c r="S267" s="99"/>
      <c r="T267" s="99"/>
    </row>
    <row r="268" spans="1:20" ht="20.25">
      <c r="A268" s="100"/>
      <c r="B268" s="100"/>
      <c r="C268" s="100"/>
      <c r="D268" s="100"/>
      <c r="E268" s="100"/>
      <c r="F268" s="100"/>
      <c r="G268" s="100"/>
      <c r="H268" s="100"/>
      <c r="I268" s="99"/>
      <c r="J268" s="99"/>
      <c r="K268" s="99"/>
      <c r="L268" s="99"/>
      <c r="M268" s="99"/>
      <c r="N268" s="99"/>
      <c r="O268" s="99"/>
      <c r="P268" s="101"/>
      <c r="Q268" s="99"/>
      <c r="R268" s="99"/>
      <c r="S268" s="99"/>
      <c r="T268" s="99"/>
    </row>
    <row r="269" spans="1:20" ht="20.25">
      <c r="A269" s="100"/>
      <c r="B269" s="100"/>
      <c r="C269" s="100"/>
      <c r="D269" s="100"/>
      <c r="E269" s="100"/>
      <c r="F269" s="100"/>
      <c r="G269" s="100"/>
      <c r="H269" s="100"/>
      <c r="I269" s="99"/>
      <c r="J269" s="99"/>
      <c r="K269" s="99"/>
      <c r="L269" s="99"/>
      <c r="M269" s="99"/>
      <c r="N269" s="99"/>
      <c r="O269" s="99"/>
      <c r="P269" s="101"/>
      <c r="Q269" s="99"/>
      <c r="R269" s="99"/>
      <c r="S269" s="99"/>
      <c r="T269" s="99"/>
    </row>
    <row r="270" spans="1:20" ht="20.25">
      <c r="A270" s="100"/>
      <c r="B270" s="100"/>
      <c r="C270" s="100"/>
      <c r="D270" s="100"/>
      <c r="E270" s="100"/>
      <c r="F270" s="100"/>
      <c r="G270" s="100"/>
      <c r="H270" s="100"/>
      <c r="I270" s="99"/>
      <c r="J270" s="99"/>
      <c r="K270" s="99"/>
      <c r="L270" s="99"/>
      <c r="M270" s="99"/>
      <c r="N270" s="99"/>
      <c r="O270" s="99"/>
      <c r="P270" s="101"/>
      <c r="Q270" s="99"/>
      <c r="R270" s="99"/>
      <c r="S270" s="99"/>
      <c r="T270" s="99"/>
    </row>
    <row r="271" spans="1:20" ht="20.25">
      <c r="A271" s="100"/>
      <c r="B271" s="100"/>
      <c r="C271" s="100"/>
      <c r="D271" s="100"/>
      <c r="E271" s="100"/>
      <c r="F271" s="100"/>
      <c r="G271" s="100"/>
      <c r="H271" s="100"/>
      <c r="I271" s="99"/>
      <c r="J271" s="99"/>
      <c r="K271" s="99"/>
      <c r="L271" s="99"/>
      <c r="M271" s="99"/>
      <c r="N271" s="99"/>
      <c r="O271" s="99"/>
      <c r="P271" s="101"/>
      <c r="Q271" s="99"/>
      <c r="R271" s="99"/>
      <c r="S271" s="99"/>
      <c r="T271" s="99"/>
    </row>
    <row r="272" spans="1:20" ht="20.25">
      <c r="A272" s="100"/>
      <c r="B272" s="100"/>
      <c r="C272" s="100"/>
      <c r="D272" s="100"/>
      <c r="E272" s="100"/>
      <c r="F272" s="100"/>
      <c r="G272" s="100"/>
      <c r="H272" s="100"/>
      <c r="I272" s="99"/>
      <c r="J272" s="99"/>
      <c r="K272" s="99"/>
      <c r="L272" s="99"/>
      <c r="M272" s="99"/>
      <c r="N272" s="99"/>
      <c r="O272" s="99"/>
      <c r="P272" s="101"/>
      <c r="Q272" s="99"/>
      <c r="R272" s="99"/>
      <c r="S272" s="99"/>
      <c r="T272" s="99"/>
    </row>
    <row r="273" spans="1:20" ht="20.25">
      <c r="A273" s="100"/>
      <c r="B273" s="100"/>
      <c r="C273" s="100"/>
      <c r="D273" s="100"/>
      <c r="E273" s="100"/>
      <c r="F273" s="100"/>
      <c r="G273" s="100"/>
      <c r="H273" s="100"/>
      <c r="I273" s="99"/>
      <c r="J273" s="99"/>
      <c r="K273" s="99"/>
      <c r="L273" s="99"/>
      <c r="M273" s="99"/>
      <c r="N273" s="99"/>
      <c r="O273" s="99"/>
      <c r="P273" s="101"/>
      <c r="Q273" s="99"/>
      <c r="R273" s="99"/>
      <c r="S273" s="99"/>
      <c r="T273" s="99"/>
    </row>
    <row r="274" spans="1:20" ht="20.25">
      <c r="A274" s="100"/>
      <c r="B274" s="100"/>
      <c r="C274" s="100"/>
      <c r="D274" s="100"/>
      <c r="E274" s="100"/>
      <c r="F274" s="100"/>
      <c r="G274" s="100"/>
      <c r="H274" s="100"/>
      <c r="I274" s="99"/>
      <c r="J274" s="99"/>
      <c r="K274" s="99"/>
      <c r="L274" s="99"/>
      <c r="M274" s="99"/>
      <c r="N274" s="99"/>
      <c r="O274" s="99"/>
      <c r="P274" s="101"/>
      <c r="Q274" s="99"/>
      <c r="R274" s="99"/>
      <c r="S274" s="99"/>
      <c r="T274" s="99"/>
    </row>
    <row r="275" spans="1:20" ht="20.25">
      <c r="A275" s="100"/>
      <c r="B275" s="100"/>
      <c r="C275" s="100"/>
      <c r="D275" s="100"/>
      <c r="E275" s="100"/>
      <c r="F275" s="100"/>
      <c r="G275" s="100"/>
      <c r="H275" s="100"/>
      <c r="I275" s="99"/>
      <c r="J275" s="99"/>
      <c r="K275" s="99"/>
      <c r="L275" s="99"/>
      <c r="M275" s="99"/>
      <c r="N275" s="99"/>
      <c r="O275" s="99"/>
      <c r="P275" s="101"/>
      <c r="Q275" s="99"/>
      <c r="R275" s="99"/>
      <c r="S275" s="99"/>
      <c r="T275" s="99"/>
    </row>
    <row r="276" spans="1:20" ht="20.25">
      <c r="A276" s="100"/>
      <c r="B276" s="100"/>
      <c r="C276" s="100"/>
      <c r="D276" s="100"/>
      <c r="E276" s="100"/>
      <c r="F276" s="100"/>
      <c r="G276" s="100"/>
      <c r="H276" s="100"/>
      <c r="I276" s="99"/>
      <c r="J276" s="99"/>
      <c r="K276" s="99"/>
      <c r="L276" s="99"/>
      <c r="M276" s="99"/>
      <c r="N276" s="99"/>
      <c r="O276" s="99"/>
      <c r="P276" s="101"/>
      <c r="Q276" s="99"/>
      <c r="R276" s="99"/>
      <c r="S276" s="99"/>
      <c r="T276" s="99"/>
    </row>
    <row r="277" spans="1:20" ht="20.25">
      <c r="A277" s="100"/>
      <c r="B277" s="100"/>
      <c r="C277" s="100"/>
      <c r="D277" s="100"/>
      <c r="E277" s="100"/>
      <c r="F277" s="100"/>
      <c r="G277" s="100"/>
      <c r="H277" s="100"/>
      <c r="I277" s="99"/>
      <c r="J277" s="99"/>
      <c r="K277" s="99"/>
      <c r="L277" s="99"/>
      <c r="M277" s="99"/>
      <c r="N277" s="99"/>
      <c r="O277" s="99"/>
      <c r="P277" s="101"/>
      <c r="Q277" s="99"/>
      <c r="R277" s="99"/>
      <c r="S277" s="99"/>
      <c r="T277" s="99"/>
    </row>
    <row r="278" spans="1:20" ht="20.25">
      <c r="A278" s="100"/>
      <c r="B278" s="100"/>
      <c r="C278" s="100"/>
      <c r="D278" s="100"/>
      <c r="E278" s="100"/>
      <c r="F278" s="100"/>
      <c r="G278" s="100"/>
      <c r="H278" s="100"/>
      <c r="I278" s="99"/>
      <c r="J278" s="99"/>
      <c r="K278" s="99"/>
      <c r="L278" s="99"/>
      <c r="M278" s="99"/>
      <c r="N278" s="99"/>
      <c r="O278" s="99"/>
      <c r="P278" s="101"/>
      <c r="Q278" s="99"/>
      <c r="R278" s="99"/>
      <c r="S278" s="99"/>
      <c r="T278" s="99"/>
    </row>
    <row r="279" spans="1:20" ht="20.25">
      <c r="A279" s="100"/>
      <c r="B279" s="100"/>
      <c r="C279" s="100"/>
      <c r="D279" s="100"/>
      <c r="E279" s="100"/>
      <c r="F279" s="100"/>
      <c r="G279" s="100"/>
      <c r="H279" s="100"/>
      <c r="I279" s="99"/>
      <c r="J279" s="99"/>
      <c r="K279" s="99"/>
      <c r="L279" s="99"/>
      <c r="M279" s="99"/>
      <c r="N279" s="99"/>
      <c r="O279" s="99"/>
      <c r="P279" s="101"/>
      <c r="Q279" s="99"/>
      <c r="R279" s="99"/>
      <c r="S279" s="99"/>
      <c r="T279" s="99"/>
    </row>
    <row r="280" spans="1:20" ht="20.25">
      <c r="A280" s="100"/>
      <c r="B280" s="100"/>
      <c r="C280" s="100"/>
      <c r="D280" s="100"/>
      <c r="E280" s="100"/>
      <c r="F280" s="100"/>
      <c r="G280" s="100"/>
      <c r="H280" s="100"/>
      <c r="I280" s="99"/>
      <c r="J280" s="99"/>
      <c r="K280" s="99"/>
      <c r="L280" s="99"/>
      <c r="M280" s="99"/>
      <c r="N280" s="99"/>
      <c r="O280" s="99"/>
      <c r="P280" s="101"/>
      <c r="Q280" s="99"/>
      <c r="R280" s="99"/>
      <c r="S280" s="99"/>
      <c r="T280" s="99"/>
    </row>
    <row r="281" spans="1:20" ht="20.25">
      <c r="A281" s="100"/>
      <c r="B281" s="100"/>
      <c r="C281" s="100"/>
      <c r="D281" s="100"/>
      <c r="E281" s="100"/>
      <c r="F281" s="100"/>
      <c r="G281" s="100"/>
      <c r="H281" s="100"/>
      <c r="I281" s="99"/>
      <c r="J281" s="99"/>
      <c r="K281" s="99"/>
      <c r="L281" s="99"/>
      <c r="M281" s="99"/>
      <c r="N281" s="99"/>
      <c r="O281" s="99"/>
      <c r="P281" s="101"/>
      <c r="Q281" s="99"/>
      <c r="R281" s="99"/>
      <c r="S281" s="99"/>
      <c r="T281" s="99"/>
    </row>
    <row r="282" spans="1:20" ht="20.25">
      <c r="A282" s="100"/>
      <c r="B282" s="100"/>
      <c r="C282" s="100"/>
      <c r="D282" s="100"/>
      <c r="E282" s="100"/>
      <c r="F282" s="100"/>
      <c r="G282" s="100"/>
      <c r="H282" s="100"/>
      <c r="I282" s="99"/>
      <c r="J282" s="99"/>
      <c r="K282" s="99"/>
      <c r="L282" s="99"/>
      <c r="M282" s="99"/>
      <c r="N282" s="99"/>
      <c r="O282" s="99"/>
      <c r="P282" s="101"/>
      <c r="Q282" s="99"/>
      <c r="R282" s="99"/>
      <c r="S282" s="99"/>
      <c r="T282" s="99"/>
    </row>
    <row r="283" spans="1:20" ht="20.25">
      <c r="A283" s="100"/>
      <c r="B283" s="100"/>
      <c r="C283" s="100"/>
      <c r="D283" s="100"/>
      <c r="E283" s="100"/>
      <c r="F283" s="100"/>
      <c r="G283" s="100"/>
      <c r="H283" s="100"/>
      <c r="I283" s="99"/>
      <c r="J283" s="99"/>
      <c r="K283" s="99"/>
      <c r="L283" s="99"/>
      <c r="M283" s="99"/>
      <c r="N283" s="99"/>
      <c r="O283" s="99"/>
      <c r="P283" s="101"/>
      <c r="Q283" s="99"/>
      <c r="R283" s="99"/>
      <c r="S283" s="99"/>
      <c r="T283" s="99"/>
    </row>
    <row r="284" spans="1:20" ht="20.25">
      <c r="A284" s="100"/>
      <c r="B284" s="100"/>
      <c r="C284" s="100"/>
      <c r="D284" s="100"/>
      <c r="E284" s="100"/>
      <c r="F284" s="100"/>
      <c r="G284" s="100"/>
      <c r="H284" s="100"/>
      <c r="I284" s="99"/>
      <c r="J284" s="99"/>
      <c r="K284" s="99"/>
      <c r="L284" s="99"/>
      <c r="M284" s="99"/>
      <c r="N284" s="99"/>
      <c r="O284" s="99"/>
      <c r="P284" s="101"/>
      <c r="Q284" s="99"/>
      <c r="R284" s="99"/>
      <c r="S284" s="99"/>
      <c r="T284" s="99"/>
    </row>
    <row r="285" spans="1:20" ht="20.25">
      <c r="A285" s="100"/>
      <c r="B285" s="100"/>
      <c r="C285" s="100"/>
      <c r="D285" s="100"/>
      <c r="E285" s="100"/>
      <c r="F285" s="100"/>
      <c r="G285" s="100"/>
      <c r="H285" s="100"/>
      <c r="I285" s="99"/>
      <c r="J285" s="99"/>
      <c r="K285" s="99"/>
      <c r="L285" s="99"/>
      <c r="M285" s="99"/>
      <c r="N285" s="99"/>
      <c r="O285" s="99"/>
      <c r="P285" s="101"/>
      <c r="Q285" s="99"/>
      <c r="R285" s="99"/>
      <c r="S285" s="99"/>
      <c r="T285" s="99"/>
    </row>
    <row r="286" spans="1:20" ht="20.25">
      <c r="A286" s="100"/>
      <c r="B286" s="100"/>
      <c r="C286" s="100"/>
      <c r="D286" s="100"/>
      <c r="E286" s="100"/>
      <c r="F286" s="100"/>
      <c r="G286" s="100"/>
      <c r="H286" s="100"/>
      <c r="I286" s="99"/>
      <c r="J286" s="99"/>
      <c r="K286" s="99"/>
      <c r="L286" s="99"/>
      <c r="M286" s="99"/>
      <c r="N286" s="99"/>
      <c r="O286" s="99"/>
      <c r="P286" s="101"/>
      <c r="Q286" s="99"/>
      <c r="R286" s="99"/>
      <c r="S286" s="99"/>
      <c r="T286" s="99"/>
    </row>
    <row r="287" spans="1:20" ht="20.25">
      <c r="A287" s="100"/>
      <c r="B287" s="100"/>
      <c r="C287" s="100"/>
      <c r="D287" s="100"/>
      <c r="E287" s="100"/>
      <c r="F287" s="100"/>
      <c r="G287" s="100"/>
      <c r="H287" s="100"/>
      <c r="I287" s="99"/>
      <c r="J287" s="99"/>
      <c r="K287" s="99"/>
      <c r="L287" s="99"/>
      <c r="M287" s="99"/>
      <c r="N287" s="99"/>
      <c r="O287" s="99"/>
      <c r="P287" s="101"/>
      <c r="Q287" s="99"/>
      <c r="R287" s="99"/>
      <c r="S287" s="99"/>
      <c r="T287" s="99"/>
    </row>
    <row r="288" spans="1:20" ht="20.25">
      <c r="A288" s="100"/>
      <c r="B288" s="100"/>
      <c r="C288" s="100"/>
      <c r="D288" s="100"/>
      <c r="E288" s="100"/>
      <c r="F288" s="100"/>
      <c r="G288" s="100"/>
      <c r="H288" s="100"/>
      <c r="I288" s="99"/>
      <c r="J288" s="99"/>
      <c r="K288" s="99"/>
      <c r="L288" s="99"/>
      <c r="M288" s="99"/>
      <c r="N288" s="99"/>
      <c r="O288" s="99"/>
      <c r="P288" s="101"/>
      <c r="Q288" s="99"/>
      <c r="R288" s="99"/>
      <c r="S288" s="99"/>
      <c r="T288" s="99"/>
    </row>
    <row r="289" spans="1:20" ht="20.25">
      <c r="A289" s="100"/>
      <c r="B289" s="100"/>
      <c r="C289" s="100"/>
      <c r="D289" s="100"/>
      <c r="E289" s="100"/>
      <c r="F289" s="100"/>
      <c r="G289" s="100"/>
      <c r="H289" s="100"/>
      <c r="I289" s="99"/>
      <c r="J289" s="99"/>
      <c r="K289" s="99"/>
      <c r="L289" s="99"/>
      <c r="M289" s="99"/>
      <c r="N289" s="99"/>
      <c r="O289" s="99"/>
      <c r="P289" s="101"/>
      <c r="Q289" s="99"/>
      <c r="R289" s="99"/>
      <c r="S289" s="99"/>
      <c r="T289" s="99"/>
    </row>
    <row r="290" spans="1:20" ht="20.25">
      <c r="A290" s="100"/>
      <c r="B290" s="100"/>
      <c r="C290" s="100"/>
      <c r="D290" s="100"/>
      <c r="E290" s="100"/>
      <c r="F290" s="100"/>
      <c r="G290" s="100"/>
      <c r="H290" s="100"/>
      <c r="I290" s="99"/>
      <c r="J290" s="99"/>
      <c r="K290" s="99"/>
      <c r="L290" s="99"/>
      <c r="M290" s="99"/>
      <c r="N290" s="99"/>
      <c r="O290" s="99"/>
      <c r="P290" s="101"/>
      <c r="Q290" s="99"/>
      <c r="R290" s="99"/>
      <c r="S290" s="99"/>
      <c r="T290" s="99"/>
    </row>
    <row r="291" spans="1:20" ht="20.25">
      <c r="A291" s="100"/>
      <c r="B291" s="100"/>
      <c r="C291" s="100"/>
      <c r="D291" s="100"/>
      <c r="E291" s="100"/>
      <c r="F291" s="100"/>
      <c r="G291" s="100"/>
      <c r="H291" s="100"/>
      <c r="I291" s="99"/>
      <c r="J291" s="99"/>
      <c r="K291" s="99"/>
      <c r="L291" s="99"/>
      <c r="M291" s="99"/>
      <c r="N291" s="99"/>
      <c r="O291" s="99"/>
      <c r="P291" s="101"/>
      <c r="Q291" s="99"/>
      <c r="R291" s="99"/>
      <c r="S291" s="99"/>
      <c r="T291" s="99"/>
    </row>
    <row r="292" spans="1:20" ht="20.25">
      <c r="A292" s="100"/>
      <c r="B292" s="100"/>
      <c r="C292" s="100"/>
      <c r="D292" s="100"/>
      <c r="E292" s="100"/>
      <c r="F292" s="100"/>
      <c r="G292" s="100"/>
      <c r="H292" s="100"/>
      <c r="I292" s="99"/>
      <c r="J292" s="99"/>
      <c r="K292" s="99"/>
      <c r="L292" s="99"/>
      <c r="M292" s="99"/>
      <c r="N292" s="99"/>
      <c r="O292" s="99"/>
      <c r="P292" s="101"/>
      <c r="Q292" s="99"/>
      <c r="R292" s="99"/>
      <c r="S292" s="99"/>
      <c r="T292" s="99"/>
    </row>
    <row r="293" spans="1:20" ht="20.25">
      <c r="A293" s="100"/>
      <c r="B293" s="100"/>
      <c r="C293" s="100"/>
      <c r="D293" s="100"/>
      <c r="E293" s="100"/>
      <c r="F293" s="100"/>
      <c r="G293" s="100"/>
      <c r="H293" s="100"/>
      <c r="I293" s="99"/>
      <c r="J293" s="99"/>
      <c r="K293" s="99"/>
      <c r="L293" s="99"/>
      <c r="M293" s="99"/>
      <c r="N293" s="99"/>
      <c r="O293" s="99"/>
      <c r="P293" s="101"/>
      <c r="Q293" s="99"/>
      <c r="R293" s="99"/>
      <c r="S293" s="99"/>
      <c r="T293" s="99"/>
    </row>
    <row r="294" spans="1:20" ht="20.25">
      <c r="A294" s="100"/>
      <c r="B294" s="100"/>
      <c r="C294" s="100"/>
      <c r="D294" s="100"/>
      <c r="E294" s="100"/>
      <c r="F294" s="100"/>
      <c r="G294" s="100"/>
      <c r="H294" s="100"/>
      <c r="I294" s="99"/>
      <c r="J294" s="99"/>
      <c r="K294" s="99"/>
      <c r="L294" s="99"/>
      <c r="M294" s="99"/>
      <c r="N294" s="99"/>
      <c r="O294" s="99"/>
      <c r="P294" s="101"/>
      <c r="Q294" s="99"/>
      <c r="R294" s="99"/>
      <c r="S294" s="99"/>
      <c r="T294" s="99"/>
    </row>
    <row r="295" spans="1:20" ht="20.25">
      <c r="A295" s="100"/>
      <c r="B295" s="100"/>
      <c r="C295" s="100"/>
      <c r="D295" s="100"/>
      <c r="E295" s="100"/>
      <c r="F295" s="100"/>
      <c r="G295" s="100"/>
      <c r="H295" s="100"/>
      <c r="I295" s="99"/>
      <c r="J295" s="99"/>
      <c r="K295" s="99"/>
      <c r="L295" s="99"/>
      <c r="M295" s="99"/>
      <c r="N295" s="99"/>
      <c r="O295" s="99"/>
      <c r="P295" s="101"/>
      <c r="Q295" s="99"/>
      <c r="R295" s="99"/>
      <c r="S295" s="99"/>
      <c r="T295" s="99"/>
    </row>
    <row r="296" spans="1:20" ht="20.25">
      <c r="A296" s="100"/>
      <c r="B296" s="100"/>
      <c r="C296" s="100"/>
      <c r="D296" s="100"/>
      <c r="E296" s="100"/>
      <c r="F296" s="100"/>
      <c r="G296" s="100"/>
      <c r="H296" s="100"/>
      <c r="I296" s="99"/>
      <c r="J296" s="99"/>
      <c r="K296" s="99"/>
      <c r="L296" s="99"/>
      <c r="M296" s="99"/>
      <c r="N296" s="99"/>
      <c r="O296" s="99"/>
      <c r="P296" s="101"/>
      <c r="Q296" s="99"/>
      <c r="R296" s="99"/>
      <c r="S296" s="99"/>
      <c r="T296" s="99"/>
    </row>
    <row r="297" spans="1:20" ht="20.25">
      <c r="A297" s="100"/>
      <c r="B297" s="100"/>
      <c r="C297" s="100"/>
      <c r="D297" s="100"/>
      <c r="E297" s="100"/>
      <c r="F297" s="100"/>
      <c r="G297" s="100"/>
      <c r="H297" s="100"/>
      <c r="I297" s="99"/>
      <c r="J297" s="99"/>
      <c r="K297" s="99"/>
      <c r="L297" s="99"/>
      <c r="M297" s="99"/>
      <c r="N297" s="99"/>
      <c r="O297" s="99"/>
      <c r="P297" s="101"/>
      <c r="Q297" s="99"/>
      <c r="R297" s="99"/>
      <c r="S297" s="99"/>
      <c r="T297" s="99"/>
    </row>
    <row r="298" spans="1:20" ht="20.25">
      <c r="A298" s="100"/>
      <c r="B298" s="100"/>
      <c r="C298" s="100"/>
      <c r="D298" s="100"/>
      <c r="E298" s="100"/>
      <c r="F298" s="100"/>
      <c r="G298" s="100"/>
      <c r="H298" s="100"/>
      <c r="I298" s="99"/>
      <c r="J298" s="99"/>
      <c r="K298" s="99"/>
      <c r="L298" s="99"/>
      <c r="M298" s="99"/>
      <c r="N298" s="99"/>
      <c r="O298" s="99"/>
      <c r="P298" s="101"/>
      <c r="Q298" s="99"/>
      <c r="R298" s="99"/>
      <c r="S298" s="99"/>
      <c r="T298" s="99"/>
    </row>
    <row r="299" spans="1:20" ht="20.25">
      <c r="A299" s="100"/>
      <c r="B299" s="100"/>
      <c r="C299" s="100"/>
      <c r="D299" s="100"/>
      <c r="E299" s="100"/>
      <c r="F299" s="100"/>
      <c r="G299" s="100"/>
      <c r="H299" s="100"/>
      <c r="I299" s="99"/>
      <c r="J299" s="99"/>
      <c r="K299" s="99"/>
      <c r="L299" s="99"/>
      <c r="M299" s="99"/>
      <c r="N299" s="99"/>
      <c r="O299" s="99"/>
      <c r="P299" s="101"/>
      <c r="Q299" s="99"/>
      <c r="R299" s="99"/>
      <c r="S299" s="99"/>
      <c r="T299" s="99"/>
    </row>
    <row r="300" spans="1:20" ht="20.25">
      <c r="A300" s="100"/>
      <c r="B300" s="100"/>
      <c r="C300" s="100"/>
      <c r="D300" s="100"/>
      <c r="E300" s="100"/>
      <c r="F300" s="100"/>
      <c r="G300" s="100"/>
      <c r="H300" s="100"/>
      <c r="I300" s="99"/>
      <c r="J300" s="99"/>
      <c r="K300" s="99"/>
      <c r="L300" s="99"/>
      <c r="M300" s="99"/>
      <c r="N300" s="99"/>
      <c r="O300" s="99"/>
      <c r="P300" s="101"/>
      <c r="Q300" s="99"/>
      <c r="R300" s="99"/>
      <c r="S300" s="99"/>
      <c r="T300" s="99"/>
    </row>
    <row r="301" spans="1:20" ht="20.25">
      <c r="A301" s="100"/>
      <c r="B301" s="100"/>
      <c r="C301" s="100"/>
      <c r="D301" s="100"/>
      <c r="E301" s="100"/>
      <c r="F301" s="100"/>
      <c r="G301" s="100"/>
      <c r="H301" s="100"/>
      <c r="I301" s="99"/>
      <c r="J301" s="99"/>
      <c r="K301" s="99"/>
      <c r="L301" s="99"/>
      <c r="M301" s="99"/>
      <c r="N301" s="99"/>
      <c r="O301" s="99"/>
      <c r="P301" s="101"/>
      <c r="Q301" s="99"/>
      <c r="R301" s="99"/>
      <c r="S301" s="99"/>
      <c r="T301" s="99"/>
    </row>
    <row r="302" spans="1:20" ht="20.25">
      <c r="A302" s="100"/>
      <c r="B302" s="100"/>
      <c r="C302" s="100"/>
      <c r="D302" s="100"/>
      <c r="E302" s="100"/>
      <c r="F302" s="100"/>
      <c r="G302" s="100"/>
      <c r="H302" s="100"/>
      <c r="I302" s="99"/>
      <c r="J302" s="99"/>
      <c r="K302" s="99"/>
      <c r="L302" s="99"/>
      <c r="M302" s="99"/>
      <c r="N302" s="99"/>
      <c r="O302" s="99"/>
      <c r="P302" s="101"/>
      <c r="Q302" s="99"/>
      <c r="R302" s="99"/>
      <c r="S302" s="99"/>
      <c r="T302" s="99"/>
    </row>
    <row r="303" spans="1:20" ht="20.25">
      <c r="A303" s="100"/>
      <c r="B303" s="100"/>
      <c r="C303" s="100"/>
      <c r="D303" s="100"/>
      <c r="E303" s="100"/>
      <c r="F303" s="100"/>
      <c r="G303" s="100"/>
      <c r="H303" s="100"/>
      <c r="I303" s="99"/>
      <c r="J303" s="99"/>
      <c r="K303" s="99"/>
      <c r="L303" s="99"/>
      <c r="M303" s="99"/>
      <c r="N303" s="99"/>
      <c r="O303" s="99"/>
      <c r="P303" s="101"/>
      <c r="Q303" s="99"/>
      <c r="R303" s="99"/>
      <c r="S303" s="99"/>
      <c r="T303" s="99"/>
    </row>
    <row r="304" spans="1:20" ht="20.25">
      <c r="A304" s="100"/>
      <c r="B304" s="100"/>
      <c r="C304" s="100"/>
      <c r="D304" s="100"/>
      <c r="E304" s="100"/>
      <c r="F304" s="100"/>
      <c r="G304" s="100"/>
      <c r="H304" s="100"/>
      <c r="I304" s="99"/>
      <c r="J304" s="99"/>
      <c r="K304" s="99"/>
      <c r="L304" s="99"/>
      <c r="M304" s="99"/>
      <c r="N304" s="99"/>
      <c r="O304" s="99"/>
      <c r="P304" s="101"/>
      <c r="Q304" s="99"/>
      <c r="R304" s="99"/>
      <c r="S304" s="99"/>
      <c r="T304" s="99"/>
    </row>
    <row r="305" spans="1:20" ht="20.25">
      <c r="A305" s="100"/>
      <c r="B305" s="100"/>
      <c r="C305" s="100"/>
      <c r="D305" s="100"/>
      <c r="E305" s="100"/>
      <c r="F305" s="100"/>
      <c r="G305" s="100"/>
      <c r="H305" s="100"/>
      <c r="I305" s="99"/>
      <c r="J305" s="99"/>
      <c r="K305" s="99"/>
      <c r="L305" s="99"/>
      <c r="M305" s="99"/>
      <c r="N305" s="99"/>
      <c r="O305" s="99"/>
      <c r="P305" s="101"/>
      <c r="Q305" s="99"/>
      <c r="R305" s="99"/>
      <c r="S305" s="99"/>
      <c r="T305" s="99"/>
    </row>
    <row r="306" spans="1:20" ht="20.25">
      <c r="A306" s="100"/>
      <c r="B306" s="100"/>
      <c r="C306" s="100"/>
      <c r="D306" s="100"/>
      <c r="E306" s="100"/>
      <c r="F306" s="100"/>
      <c r="G306" s="100"/>
      <c r="H306" s="100"/>
      <c r="I306" s="99"/>
      <c r="J306" s="99"/>
      <c r="K306" s="99"/>
      <c r="L306" s="99"/>
      <c r="M306" s="99"/>
      <c r="N306" s="99"/>
      <c r="O306" s="99"/>
      <c r="P306" s="101"/>
      <c r="Q306" s="99"/>
      <c r="R306" s="99"/>
      <c r="S306" s="99"/>
      <c r="T306" s="99"/>
    </row>
    <row r="307" spans="1:20" ht="20.25">
      <c r="A307" s="100"/>
      <c r="B307" s="100"/>
      <c r="C307" s="100"/>
      <c r="D307" s="100"/>
      <c r="E307" s="100"/>
      <c r="F307" s="100"/>
      <c r="G307" s="100"/>
      <c r="H307" s="100"/>
      <c r="I307" s="99"/>
      <c r="J307" s="99"/>
      <c r="K307" s="99"/>
      <c r="L307" s="99"/>
      <c r="M307" s="99"/>
      <c r="N307" s="99"/>
      <c r="O307" s="99"/>
      <c r="P307" s="101"/>
      <c r="Q307" s="99"/>
      <c r="R307" s="99"/>
      <c r="S307" s="99"/>
      <c r="T307" s="99"/>
    </row>
    <row r="308" spans="1:20" ht="20.25">
      <c r="A308" s="100"/>
      <c r="B308" s="100"/>
      <c r="C308" s="100"/>
      <c r="D308" s="100"/>
      <c r="E308" s="100"/>
      <c r="F308" s="100"/>
      <c r="G308" s="100"/>
      <c r="H308" s="100"/>
      <c r="I308" s="99"/>
      <c r="J308" s="99"/>
      <c r="K308" s="99"/>
      <c r="L308" s="99"/>
      <c r="M308" s="99"/>
      <c r="N308" s="99"/>
      <c r="O308" s="99"/>
      <c r="P308" s="101"/>
      <c r="Q308" s="99"/>
      <c r="R308" s="99"/>
      <c r="S308" s="99"/>
      <c r="T308" s="99"/>
    </row>
    <row r="309" spans="1:20" ht="20.25">
      <c r="A309" s="100"/>
      <c r="B309" s="100"/>
      <c r="C309" s="100"/>
      <c r="D309" s="100"/>
      <c r="E309" s="100"/>
      <c r="F309" s="100"/>
      <c r="G309" s="100"/>
      <c r="H309" s="100"/>
      <c r="I309" s="99"/>
      <c r="J309" s="99"/>
      <c r="K309" s="99"/>
      <c r="L309" s="99"/>
      <c r="M309" s="99"/>
      <c r="N309" s="99"/>
      <c r="O309" s="99"/>
      <c r="P309" s="101"/>
      <c r="Q309" s="99"/>
      <c r="R309" s="99"/>
      <c r="S309" s="99"/>
      <c r="T309" s="99"/>
    </row>
    <row r="310" spans="1:20" ht="20.25">
      <c r="A310" s="100"/>
      <c r="B310" s="100"/>
      <c r="C310" s="100"/>
      <c r="D310" s="100"/>
      <c r="E310" s="100"/>
      <c r="F310" s="100"/>
      <c r="G310" s="100"/>
      <c r="H310" s="100"/>
      <c r="I310" s="99"/>
      <c r="J310" s="99"/>
      <c r="K310" s="99"/>
      <c r="L310" s="99"/>
      <c r="M310" s="99"/>
      <c r="N310" s="99"/>
      <c r="O310" s="99"/>
      <c r="P310" s="101"/>
      <c r="Q310" s="99"/>
      <c r="R310" s="99"/>
      <c r="S310" s="99"/>
      <c r="T310" s="99"/>
    </row>
    <row r="311" spans="1:20" ht="20.25">
      <c r="A311" s="100"/>
      <c r="B311" s="100"/>
      <c r="C311" s="100"/>
      <c r="D311" s="100"/>
      <c r="E311" s="100"/>
      <c r="F311" s="100"/>
      <c r="G311" s="100"/>
      <c r="H311" s="100"/>
      <c r="I311" s="99"/>
      <c r="J311" s="99"/>
      <c r="K311" s="99"/>
      <c r="L311" s="99"/>
      <c r="M311" s="99"/>
      <c r="N311" s="99"/>
      <c r="O311" s="99"/>
      <c r="P311" s="101"/>
      <c r="Q311" s="99"/>
      <c r="R311" s="99"/>
      <c r="S311" s="99"/>
      <c r="T311" s="99"/>
    </row>
    <row r="312" spans="1:20" ht="20.25">
      <c r="A312" s="100"/>
      <c r="B312" s="100"/>
      <c r="C312" s="100"/>
      <c r="D312" s="100"/>
      <c r="E312" s="100"/>
      <c r="F312" s="100"/>
      <c r="G312" s="100"/>
      <c r="H312" s="100"/>
      <c r="I312" s="99"/>
      <c r="J312" s="99"/>
      <c r="K312" s="99"/>
      <c r="L312" s="99"/>
      <c r="M312" s="99"/>
      <c r="N312" s="99"/>
      <c r="O312" s="99"/>
      <c r="P312" s="101"/>
      <c r="Q312" s="99"/>
      <c r="R312" s="99"/>
      <c r="S312" s="99"/>
      <c r="T312" s="99"/>
    </row>
    <row r="313" spans="1:20" ht="20.25">
      <c r="A313" s="100"/>
      <c r="B313" s="100"/>
      <c r="C313" s="100"/>
      <c r="D313" s="100"/>
      <c r="E313" s="100"/>
      <c r="F313" s="100"/>
      <c r="G313" s="100"/>
      <c r="H313" s="100"/>
      <c r="I313" s="99"/>
      <c r="J313" s="99"/>
      <c r="K313" s="99"/>
      <c r="L313" s="99"/>
      <c r="M313" s="99"/>
      <c r="N313" s="99"/>
      <c r="O313" s="99"/>
      <c r="P313" s="101"/>
      <c r="Q313" s="99"/>
      <c r="R313" s="99"/>
      <c r="S313" s="99"/>
      <c r="T313" s="99"/>
    </row>
    <row r="314" spans="1:20" ht="20.25">
      <c r="A314" s="100"/>
      <c r="B314" s="100"/>
      <c r="C314" s="100"/>
      <c r="D314" s="100"/>
      <c r="E314" s="100"/>
      <c r="F314" s="100"/>
      <c r="G314" s="100"/>
      <c r="H314" s="100"/>
      <c r="I314" s="99"/>
      <c r="J314" s="99"/>
      <c r="K314" s="99"/>
      <c r="L314" s="99"/>
      <c r="M314" s="99"/>
      <c r="N314" s="99"/>
      <c r="O314" s="99"/>
      <c r="P314" s="101"/>
      <c r="Q314" s="99"/>
      <c r="R314" s="99"/>
      <c r="S314" s="99"/>
      <c r="T314" s="99"/>
    </row>
    <row r="315" spans="1:20" ht="20.25">
      <c r="A315" s="100"/>
      <c r="B315" s="100"/>
      <c r="C315" s="100"/>
      <c r="D315" s="100"/>
      <c r="E315" s="100"/>
      <c r="F315" s="100"/>
      <c r="G315" s="100"/>
      <c r="H315" s="100"/>
      <c r="I315" s="99"/>
      <c r="J315" s="99"/>
      <c r="K315" s="99"/>
      <c r="L315" s="99"/>
      <c r="M315" s="99"/>
      <c r="N315" s="99"/>
      <c r="O315" s="99"/>
      <c r="P315" s="101"/>
      <c r="Q315" s="99"/>
      <c r="R315" s="99"/>
      <c r="S315" s="99"/>
      <c r="T315" s="99"/>
    </row>
    <row r="316" spans="1:20" ht="20.25">
      <c r="A316" s="100"/>
      <c r="B316" s="100"/>
      <c r="C316" s="100"/>
      <c r="D316" s="100"/>
      <c r="E316" s="100"/>
      <c r="F316" s="100"/>
      <c r="G316" s="100"/>
      <c r="H316" s="100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</row>
    <row r="317" spans="1:20" ht="20.25">
      <c r="A317" s="100"/>
      <c r="B317" s="100"/>
      <c r="C317" s="100"/>
      <c r="D317" s="100"/>
      <c r="E317" s="100"/>
      <c r="F317" s="100"/>
      <c r="G317" s="100"/>
      <c r="H317" s="100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</row>
    <row r="318" spans="1:20" ht="20.25">
      <c r="A318" s="100"/>
      <c r="B318" s="100"/>
      <c r="C318" s="100"/>
      <c r="D318" s="100"/>
      <c r="E318" s="100"/>
      <c r="F318" s="100"/>
      <c r="G318" s="100"/>
      <c r="H318" s="100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</row>
    <row r="319" spans="1:20" ht="20.25">
      <c r="A319" s="100"/>
      <c r="B319" s="100"/>
      <c r="C319" s="100"/>
      <c r="D319" s="100"/>
      <c r="E319" s="100"/>
      <c r="F319" s="100"/>
      <c r="G319" s="100"/>
      <c r="H319" s="100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  <c r="T319" s="99"/>
    </row>
    <row r="320" spans="1:20" ht="20.25">
      <c r="A320" s="100"/>
      <c r="B320" s="100"/>
      <c r="C320" s="100"/>
      <c r="D320" s="100"/>
      <c r="E320" s="100"/>
      <c r="F320" s="100"/>
      <c r="G320" s="100"/>
      <c r="H320" s="100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</row>
    <row r="321" spans="1:20" ht="20.25">
      <c r="A321" s="100"/>
      <c r="B321" s="100"/>
      <c r="C321" s="100"/>
      <c r="D321" s="100"/>
      <c r="E321" s="100"/>
      <c r="F321" s="100"/>
      <c r="G321" s="100"/>
      <c r="H321" s="100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</row>
    <row r="322" spans="1:20" ht="20.25">
      <c r="A322" s="100"/>
      <c r="B322" s="100"/>
      <c r="C322" s="100"/>
      <c r="D322" s="100"/>
      <c r="E322" s="100"/>
      <c r="F322" s="100"/>
      <c r="G322" s="100"/>
      <c r="H322" s="100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</row>
    <row r="323" spans="1:20" ht="20.25">
      <c r="A323" s="100"/>
      <c r="B323" s="100"/>
      <c r="C323" s="100"/>
      <c r="D323" s="100"/>
      <c r="E323" s="100"/>
      <c r="F323" s="100"/>
      <c r="G323" s="100"/>
      <c r="H323" s="100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  <c r="T323" s="99"/>
    </row>
    <row r="324" spans="1:20" ht="20.25">
      <c r="A324" s="100"/>
      <c r="B324" s="100"/>
      <c r="C324" s="100"/>
      <c r="D324" s="100"/>
      <c r="E324" s="100"/>
      <c r="F324" s="100"/>
      <c r="G324" s="100"/>
      <c r="H324" s="100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</row>
    <row r="325" spans="1:20" ht="20.25">
      <c r="A325" s="100"/>
      <c r="B325" s="100"/>
      <c r="C325" s="100"/>
      <c r="D325" s="100"/>
      <c r="E325" s="100"/>
      <c r="F325" s="100"/>
      <c r="G325" s="100"/>
      <c r="H325" s="100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</row>
    <row r="326" spans="1:20" ht="20.25">
      <c r="A326" s="100"/>
      <c r="B326" s="100"/>
      <c r="C326" s="100"/>
      <c r="D326" s="100"/>
      <c r="E326" s="100"/>
      <c r="F326" s="100"/>
      <c r="G326" s="100"/>
      <c r="H326" s="100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</row>
    <row r="327" spans="1:20" ht="20.25">
      <c r="A327" s="100"/>
      <c r="B327" s="100"/>
      <c r="C327" s="100"/>
      <c r="D327" s="100"/>
      <c r="E327" s="100"/>
      <c r="F327" s="100"/>
      <c r="G327" s="100"/>
      <c r="H327" s="100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</row>
    <row r="328" spans="1:20" ht="20.25">
      <c r="A328" s="100"/>
      <c r="B328" s="100"/>
      <c r="C328" s="100"/>
      <c r="D328" s="100"/>
      <c r="E328" s="100"/>
      <c r="F328" s="100"/>
      <c r="G328" s="100"/>
      <c r="H328" s="100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  <c r="T328" s="99"/>
    </row>
    <row r="329" spans="1:20" ht="20.25">
      <c r="A329" s="100"/>
      <c r="B329" s="100"/>
      <c r="C329" s="100"/>
      <c r="D329" s="100"/>
      <c r="E329" s="100"/>
      <c r="F329" s="100"/>
      <c r="G329" s="100"/>
      <c r="H329" s="100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  <c r="T329" s="99"/>
    </row>
    <row r="330" spans="1:20" ht="20.25">
      <c r="A330" s="100"/>
      <c r="B330" s="100"/>
      <c r="C330" s="100"/>
      <c r="D330" s="100"/>
      <c r="E330" s="100"/>
      <c r="F330" s="100"/>
      <c r="G330" s="100"/>
      <c r="H330" s="100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  <c r="T330" s="99"/>
    </row>
    <row r="331" spans="1:20" ht="20.25">
      <c r="A331" s="100"/>
      <c r="B331" s="100"/>
      <c r="C331" s="100"/>
      <c r="D331" s="100"/>
      <c r="E331" s="100"/>
      <c r="F331" s="100"/>
      <c r="G331" s="100"/>
      <c r="H331" s="100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  <c r="T331" s="99"/>
    </row>
    <row r="332" spans="1:20" ht="20.25">
      <c r="A332" s="100"/>
      <c r="B332" s="100"/>
      <c r="C332" s="100"/>
      <c r="D332" s="100"/>
      <c r="E332" s="100"/>
      <c r="F332" s="100"/>
      <c r="G332" s="100"/>
      <c r="H332" s="100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  <c r="T332" s="99"/>
    </row>
    <row r="333" spans="1:20" ht="20.25">
      <c r="A333" s="100"/>
      <c r="B333" s="100"/>
      <c r="C333" s="100"/>
      <c r="D333" s="100"/>
      <c r="E333" s="100"/>
      <c r="F333" s="100"/>
      <c r="G333" s="100"/>
      <c r="H333" s="100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  <c r="T333" s="99"/>
    </row>
    <row r="334" spans="1:20" ht="20.25">
      <c r="A334" s="100"/>
      <c r="B334" s="100"/>
      <c r="C334" s="100"/>
      <c r="D334" s="100"/>
      <c r="E334" s="100"/>
      <c r="F334" s="100"/>
      <c r="G334" s="100"/>
      <c r="H334" s="100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  <c r="T334" s="99"/>
    </row>
    <row r="335" spans="1:20" ht="20.25">
      <c r="A335" s="100"/>
      <c r="B335" s="100"/>
      <c r="C335" s="100"/>
      <c r="D335" s="100"/>
      <c r="E335" s="100"/>
      <c r="F335" s="100"/>
      <c r="G335" s="100"/>
      <c r="H335" s="100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</row>
    <row r="336" spans="1:20" ht="20.25">
      <c r="A336" s="100"/>
      <c r="B336" s="100"/>
      <c r="C336" s="100"/>
      <c r="D336" s="100"/>
      <c r="E336" s="100"/>
      <c r="F336" s="100"/>
      <c r="G336" s="100"/>
      <c r="H336" s="100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</row>
    <row r="337" spans="1:20" ht="20.25">
      <c r="A337" s="100"/>
      <c r="B337" s="100"/>
      <c r="C337" s="100"/>
      <c r="D337" s="100"/>
      <c r="E337" s="100"/>
      <c r="F337" s="100"/>
      <c r="G337" s="100"/>
      <c r="H337" s="100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</row>
    <row r="338" spans="1:20" ht="20.25">
      <c r="A338" s="100"/>
      <c r="B338" s="100"/>
      <c r="C338" s="100"/>
      <c r="D338" s="100"/>
      <c r="E338" s="100"/>
      <c r="F338" s="100"/>
      <c r="G338" s="100"/>
      <c r="H338" s="100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  <c r="T338" s="99"/>
    </row>
    <row r="339" spans="1:20" ht="20.25">
      <c r="A339" s="100"/>
      <c r="B339" s="100"/>
      <c r="C339" s="100"/>
      <c r="D339" s="100"/>
      <c r="E339" s="100"/>
      <c r="F339" s="100"/>
      <c r="G339" s="100"/>
      <c r="H339" s="100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  <c r="T339" s="99"/>
    </row>
    <row r="340" spans="1:20" ht="20.25">
      <c r="A340" s="100"/>
      <c r="B340" s="100"/>
      <c r="C340" s="100"/>
      <c r="D340" s="100"/>
      <c r="E340" s="100"/>
      <c r="F340" s="100"/>
      <c r="G340" s="100"/>
      <c r="H340" s="100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</row>
    <row r="341" spans="1:20" ht="20.25">
      <c r="A341" s="100"/>
      <c r="B341" s="100"/>
      <c r="C341" s="100"/>
      <c r="D341" s="100"/>
      <c r="E341" s="100"/>
      <c r="F341" s="100"/>
      <c r="G341" s="100"/>
      <c r="H341" s="100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</row>
    <row r="342" spans="1:20" ht="20.25">
      <c r="A342" s="100"/>
      <c r="B342" s="100"/>
      <c r="C342" s="100"/>
      <c r="D342" s="100"/>
      <c r="E342" s="100"/>
      <c r="F342" s="100"/>
      <c r="G342" s="100"/>
      <c r="H342" s="100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</row>
    <row r="343" spans="1:20" ht="20.25">
      <c r="A343" s="100"/>
      <c r="B343" s="100"/>
      <c r="C343" s="100"/>
      <c r="D343" s="100"/>
      <c r="E343" s="100"/>
      <c r="F343" s="100"/>
      <c r="G343" s="100"/>
      <c r="H343" s="100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</row>
    <row r="344" spans="1:20" ht="20.25">
      <c r="A344" s="100"/>
      <c r="B344" s="100"/>
      <c r="C344" s="100"/>
      <c r="D344" s="100"/>
      <c r="E344" s="100"/>
      <c r="F344" s="100"/>
      <c r="G344" s="100"/>
      <c r="H344" s="100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</row>
    <row r="345" spans="1:20" ht="20.25">
      <c r="A345" s="100"/>
      <c r="B345" s="100"/>
      <c r="C345" s="100"/>
      <c r="D345" s="100"/>
      <c r="E345" s="100"/>
      <c r="F345" s="100"/>
      <c r="G345" s="100"/>
      <c r="H345" s="100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</row>
    <row r="346" spans="1:20" ht="20.25">
      <c r="A346" s="100"/>
      <c r="B346" s="100"/>
      <c r="C346" s="100"/>
      <c r="D346" s="100"/>
      <c r="E346" s="100"/>
      <c r="F346" s="100"/>
      <c r="G346" s="100"/>
      <c r="H346" s="100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</row>
    <row r="347" spans="1:20" ht="20.25">
      <c r="A347" s="100"/>
      <c r="B347" s="100"/>
      <c r="C347" s="100"/>
      <c r="D347" s="100"/>
      <c r="E347" s="100"/>
      <c r="F347" s="100"/>
      <c r="G347" s="100"/>
      <c r="H347" s="100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</row>
    <row r="348" spans="1:20" ht="20.25">
      <c r="A348" s="100"/>
      <c r="B348" s="100"/>
      <c r="C348" s="100"/>
      <c r="D348" s="100"/>
      <c r="E348" s="100"/>
      <c r="F348" s="100"/>
      <c r="G348" s="100"/>
      <c r="H348" s="100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</row>
    <row r="349" spans="1:20" ht="20.25">
      <c r="A349" s="100"/>
      <c r="B349" s="100"/>
      <c r="C349" s="100"/>
      <c r="D349" s="100"/>
      <c r="E349" s="100"/>
      <c r="F349" s="100"/>
      <c r="G349" s="100"/>
      <c r="H349" s="100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</row>
    <row r="350" spans="1:20" ht="20.25">
      <c r="A350" s="100"/>
      <c r="B350" s="100"/>
      <c r="C350" s="100"/>
      <c r="D350" s="100"/>
      <c r="E350" s="100"/>
      <c r="F350" s="100"/>
      <c r="G350" s="100"/>
      <c r="H350" s="100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</row>
    <row r="351" spans="1:20" ht="20.25">
      <c r="A351" s="100"/>
      <c r="B351" s="100"/>
      <c r="C351" s="100"/>
      <c r="D351" s="100"/>
      <c r="E351" s="100"/>
      <c r="F351" s="100"/>
      <c r="G351" s="100"/>
      <c r="H351" s="100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  <c r="T351" s="99"/>
    </row>
    <row r="352" spans="1:20" ht="20.25">
      <c r="A352" s="100"/>
      <c r="B352" s="100"/>
      <c r="C352" s="100"/>
      <c r="D352" s="100"/>
      <c r="E352" s="100"/>
      <c r="F352" s="100"/>
      <c r="G352" s="100"/>
      <c r="H352" s="100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  <c r="T352" s="99"/>
    </row>
    <row r="353" spans="1:20" ht="20.25">
      <c r="A353" s="100"/>
      <c r="B353" s="100"/>
      <c r="C353" s="100"/>
      <c r="D353" s="100"/>
      <c r="E353" s="100"/>
      <c r="F353" s="100"/>
      <c r="G353" s="100"/>
      <c r="H353" s="100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  <c r="T353" s="99"/>
    </row>
    <row r="354" spans="1:20" ht="20.25">
      <c r="A354" s="100"/>
      <c r="B354" s="100"/>
      <c r="C354" s="100"/>
      <c r="D354" s="100"/>
      <c r="E354" s="100"/>
      <c r="F354" s="100"/>
      <c r="G354" s="100"/>
      <c r="H354" s="100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  <c r="T354" s="99"/>
    </row>
    <row r="355" spans="1:20" ht="20.25">
      <c r="A355" s="100"/>
      <c r="B355" s="100"/>
      <c r="C355" s="100"/>
      <c r="D355" s="100"/>
      <c r="E355" s="100"/>
      <c r="F355" s="100"/>
      <c r="G355" s="100"/>
      <c r="H355" s="100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  <c r="T355" s="99"/>
    </row>
    <row r="356" spans="1:20" ht="20.25">
      <c r="A356" s="100"/>
      <c r="B356" s="100"/>
      <c r="C356" s="100"/>
      <c r="D356" s="100"/>
      <c r="E356" s="100"/>
      <c r="F356" s="100"/>
      <c r="G356" s="100"/>
      <c r="H356" s="100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</row>
    <row r="357" spans="1:20" ht="20.25">
      <c r="A357" s="100"/>
      <c r="B357" s="100"/>
      <c r="C357" s="100"/>
      <c r="D357" s="100"/>
      <c r="E357" s="100"/>
      <c r="F357" s="100"/>
      <c r="G357" s="100"/>
      <c r="H357" s="100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  <c r="T357" s="99"/>
    </row>
    <row r="358" spans="1:20" ht="20.25">
      <c r="A358" s="100"/>
      <c r="B358" s="100"/>
      <c r="C358" s="100"/>
      <c r="D358" s="100"/>
      <c r="E358" s="100"/>
      <c r="F358" s="100"/>
      <c r="G358" s="100"/>
      <c r="H358" s="100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  <c r="T358" s="99"/>
    </row>
    <row r="359" spans="1:20" ht="20.25">
      <c r="A359" s="100"/>
      <c r="B359" s="100"/>
      <c r="C359" s="100"/>
      <c r="D359" s="100"/>
      <c r="E359" s="100"/>
      <c r="F359" s="100"/>
      <c r="G359" s="100"/>
      <c r="H359" s="100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  <c r="T359" s="99"/>
    </row>
    <row r="360" spans="1:20" ht="20.25">
      <c r="A360" s="100"/>
      <c r="B360" s="100"/>
      <c r="C360" s="100"/>
      <c r="D360" s="100"/>
      <c r="E360" s="100"/>
      <c r="F360" s="100"/>
      <c r="G360" s="100"/>
      <c r="H360" s="100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  <c r="T360" s="99"/>
    </row>
    <row r="361" spans="1:20" ht="20.25">
      <c r="A361" s="100"/>
      <c r="B361" s="100"/>
      <c r="C361" s="100"/>
      <c r="D361" s="100"/>
      <c r="E361" s="100"/>
      <c r="F361" s="100"/>
      <c r="G361" s="100"/>
      <c r="H361" s="100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  <c r="T361" s="99"/>
    </row>
    <row r="362" spans="1:20" ht="20.25">
      <c r="A362" s="100"/>
      <c r="B362" s="100"/>
      <c r="C362" s="100"/>
      <c r="D362" s="100"/>
      <c r="E362" s="100"/>
      <c r="F362" s="100"/>
      <c r="G362" s="100"/>
      <c r="H362" s="100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  <c r="T362" s="99"/>
    </row>
    <row r="363" spans="1:20" ht="20.25">
      <c r="A363" s="100"/>
      <c r="B363" s="100"/>
      <c r="C363" s="100"/>
      <c r="D363" s="100"/>
      <c r="E363" s="100"/>
      <c r="F363" s="100"/>
      <c r="G363" s="100"/>
      <c r="H363" s="100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  <c r="T363" s="99"/>
    </row>
    <row r="364" spans="1:20" ht="20.25">
      <c r="A364" s="100"/>
      <c r="B364" s="100"/>
      <c r="C364" s="100"/>
      <c r="D364" s="100"/>
      <c r="E364" s="100"/>
      <c r="F364" s="100"/>
      <c r="G364" s="100"/>
      <c r="H364" s="100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  <c r="T364" s="99"/>
    </row>
    <row r="365" spans="1:20" ht="20.25">
      <c r="A365" s="100"/>
      <c r="B365" s="100"/>
      <c r="C365" s="100"/>
      <c r="D365" s="100"/>
      <c r="E365" s="100"/>
      <c r="F365" s="100"/>
      <c r="G365" s="100"/>
      <c r="H365" s="100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</row>
    <row r="366" spans="1:20" ht="20.25">
      <c r="A366" s="100"/>
      <c r="B366" s="100"/>
      <c r="C366" s="100"/>
      <c r="D366" s="100"/>
      <c r="E366" s="100"/>
      <c r="F366" s="100"/>
      <c r="G366" s="100"/>
      <c r="H366" s="100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</row>
    <row r="367" spans="1:20" ht="20.25">
      <c r="A367" s="100"/>
      <c r="B367" s="100"/>
      <c r="C367" s="100"/>
      <c r="D367" s="100"/>
      <c r="E367" s="100"/>
      <c r="F367" s="100"/>
      <c r="G367" s="100"/>
      <c r="H367" s="100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</row>
    <row r="368" spans="1:20" ht="20.25">
      <c r="A368" s="100"/>
      <c r="B368" s="100"/>
      <c r="C368" s="100"/>
      <c r="D368" s="100"/>
      <c r="E368" s="100"/>
      <c r="F368" s="100"/>
      <c r="G368" s="100"/>
      <c r="H368" s="100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</row>
    <row r="369" spans="1:20" ht="20.25">
      <c r="A369" s="100"/>
      <c r="B369" s="100"/>
      <c r="C369" s="100"/>
      <c r="D369" s="100"/>
      <c r="E369" s="100"/>
      <c r="F369" s="100"/>
      <c r="G369" s="100"/>
      <c r="H369" s="100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</row>
    <row r="370" spans="1:20" ht="20.25">
      <c r="A370" s="100"/>
      <c r="B370" s="100"/>
      <c r="C370" s="100"/>
      <c r="D370" s="100"/>
      <c r="E370" s="100"/>
      <c r="F370" s="100"/>
      <c r="G370" s="100"/>
      <c r="H370" s="100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</row>
    <row r="371" spans="1:20" ht="20.25">
      <c r="A371" s="100"/>
      <c r="B371" s="100"/>
      <c r="C371" s="100"/>
      <c r="D371" s="100"/>
      <c r="E371" s="100"/>
      <c r="F371" s="100"/>
      <c r="G371" s="100"/>
      <c r="H371" s="100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  <c r="T371" s="99"/>
    </row>
    <row r="372" spans="1:20">
      <c r="I372"/>
      <c r="J372"/>
      <c r="K372"/>
      <c r="L372"/>
      <c r="M372"/>
      <c r="N372"/>
      <c r="O372"/>
      <c r="P372"/>
      <c r="Q372"/>
      <c r="R372"/>
      <c r="S372"/>
      <c r="T372"/>
    </row>
    <row r="373" spans="1:20">
      <c r="I373"/>
      <c r="J373"/>
      <c r="K373"/>
      <c r="L373"/>
      <c r="M373"/>
      <c r="N373"/>
      <c r="O373"/>
      <c r="P373"/>
      <c r="Q373"/>
      <c r="R373"/>
      <c r="S373"/>
      <c r="T373"/>
    </row>
    <row r="374" spans="1:20">
      <c r="I374"/>
      <c r="J374"/>
      <c r="K374"/>
      <c r="L374"/>
      <c r="M374"/>
      <c r="N374"/>
      <c r="O374"/>
      <c r="P374"/>
      <c r="Q374"/>
      <c r="R374"/>
      <c r="S374"/>
      <c r="T374"/>
    </row>
    <row r="375" spans="1:20">
      <c r="I375"/>
      <c r="J375"/>
      <c r="K375"/>
      <c r="L375"/>
      <c r="M375"/>
      <c r="N375"/>
      <c r="O375"/>
      <c r="P375"/>
      <c r="Q375"/>
      <c r="R375"/>
      <c r="S375"/>
      <c r="T375"/>
    </row>
    <row r="376" spans="1:20">
      <c r="I376"/>
      <c r="J376"/>
      <c r="K376"/>
      <c r="L376"/>
      <c r="M376"/>
      <c r="N376"/>
      <c r="O376"/>
      <c r="P376"/>
      <c r="Q376"/>
      <c r="R376"/>
      <c r="S376"/>
      <c r="T376"/>
    </row>
    <row r="377" spans="1:20">
      <c r="I377"/>
      <c r="J377"/>
      <c r="K377"/>
      <c r="L377"/>
      <c r="M377"/>
      <c r="N377"/>
      <c r="O377"/>
      <c r="P377"/>
      <c r="Q377"/>
      <c r="R377"/>
      <c r="S377"/>
      <c r="T377"/>
    </row>
    <row r="378" spans="1:20">
      <c r="I378"/>
      <c r="J378"/>
      <c r="K378"/>
      <c r="L378"/>
      <c r="M378"/>
      <c r="N378"/>
      <c r="O378"/>
      <c r="P378"/>
      <c r="Q378"/>
      <c r="R378"/>
      <c r="S378"/>
      <c r="T378"/>
    </row>
    <row r="379" spans="1:20">
      <c r="I379"/>
      <c r="J379"/>
      <c r="K379"/>
      <c r="L379"/>
      <c r="M379"/>
      <c r="N379"/>
      <c r="O379"/>
      <c r="P379"/>
      <c r="Q379"/>
      <c r="R379"/>
      <c r="S379"/>
      <c r="T379"/>
    </row>
    <row r="380" spans="1:20">
      <c r="I380"/>
      <c r="J380"/>
      <c r="K380"/>
      <c r="L380"/>
      <c r="M380"/>
      <c r="N380"/>
      <c r="O380"/>
      <c r="P380"/>
      <c r="Q380"/>
      <c r="R380"/>
      <c r="S380"/>
      <c r="T380"/>
    </row>
    <row r="381" spans="1:20">
      <c r="I381"/>
      <c r="J381"/>
      <c r="K381"/>
      <c r="L381"/>
      <c r="M381"/>
      <c r="N381"/>
      <c r="O381"/>
      <c r="P381"/>
      <c r="Q381"/>
      <c r="R381"/>
      <c r="S381"/>
      <c r="T381"/>
    </row>
    <row r="382" spans="1:20">
      <c r="I382"/>
      <c r="J382"/>
      <c r="K382"/>
      <c r="L382"/>
      <c r="M382"/>
      <c r="N382"/>
      <c r="O382"/>
      <c r="P382"/>
      <c r="Q382"/>
      <c r="R382"/>
      <c r="S382"/>
      <c r="T382"/>
    </row>
    <row r="383" spans="1:20">
      <c r="I383"/>
      <c r="J383"/>
      <c r="K383"/>
      <c r="L383"/>
      <c r="M383"/>
      <c r="N383"/>
      <c r="O383"/>
      <c r="P383"/>
      <c r="Q383"/>
      <c r="R383"/>
      <c r="S383"/>
      <c r="T383"/>
    </row>
    <row r="384" spans="1:20">
      <c r="I384"/>
      <c r="J384"/>
      <c r="K384"/>
      <c r="L384"/>
      <c r="M384"/>
      <c r="N384"/>
      <c r="O384"/>
      <c r="P384"/>
      <c r="Q384"/>
      <c r="R384"/>
      <c r="S384"/>
      <c r="T384"/>
    </row>
    <row r="385" spans="9:20">
      <c r="I385"/>
      <c r="J385"/>
      <c r="K385"/>
      <c r="L385"/>
      <c r="M385"/>
      <c r="N385"/>
      <c r="O385"/>
      <c r="P385"/>
      <c r="Q385"/>
      <c r="R385"/>
      <c r="S385"/>
      <c r="T385"/>
    </row>
    <row r="386" spans="9:20">
      <c r="I386"/>
      <c r="J386"/>
      <c r="K386"/>
      <c r="L386"/>
      <c r="M386"/>
      <c r="N386"/>
      <c r="O386"/>
      <c r="P386"/>
      <c r="Q386"/>
      <c r="R386"/>
      <c r="S386"/>
      <c r="T386"/>
    </row>
    <row r="387" spans="9:20">
      <c r="I387"/>
      <c r="J387"/>
      <c r="K387"/>
      <c r="L387"/>
      <c r="M387"/>
      <c r="N387"/>
      <c r="O387"/>
      <c r="P387"/>
      <c r="Q387"/>
      <c r="R387"/>
      <c r="S387"/>
      <c r="T387"/>
    </row>
    <row r="388" spans="9:20">
      <c r="I388"/>
      <c r="J388"/>
      <c r="K388"/>
      <c r="L388"/>
      <c r="M388"/>
      <c r="N388"/>
      <c r="O388"/>
      <c r="P388"/>
      <c r="Q388"/>
      <c r="R388"/>
      <c r="S388"/>
      <c r="T388"/>
    </row>
    <row r="389" spans="9:20">
      <c r="I389"/>
      <c r="J389"/>
      <c r="K389"/>
      <c r="L389"/>
      <c r="M389"/>
      <c r="N389"/>
      <c r="O389"/>
      <c r="P389"/>
      <c r="Q389"/>
      <c r="R389"/>
      <c r="S389"/>
      <c r="T389"/>
    </row>
    <row r="390" spans="9:20">
      <c r="I390"/>
      <c r="J390"/>
      <c r="K390"/>
      <c r="L390"/>
      <c r="M390"/>
      <c r="N390"/>
      <c r="O390"/>
      <c r="P390"/>
      <c r="Q390"/>
      <c r="R390"/>
      <c r="S390"/>
      <c r="T390"/>
    </row>
    <row r="391" spans="9:20">
      <c r="I391"/>
      <c r="J391"/>
      <c r="K391"/>
      <c r="L391"/>
      <c r="M391"/>
      <c r="N391"/>
      <c r="O391"/>
      <c r="P391"/>
      <c r="Q391"/>
      <c r="R391"/>
      <c r="S391"/>
      <c r="T391"/>
    </row>
    <row r="392" spans="9:20">
      <c r="I392"/>
      <c r="J392"/>
      <c r="K392"/>
      <c r="L392"/>
      <c r="M392"/>
      <c r="N392"/>
      <c r="O392"/>
      <c r="P392"/>
      <c r="Q392"/>
      <c r="R392"/>
      <c r="S392"/>
      <c r="T392"/>
    </row>
    <row r="393" spans="9:20">
      <c r="I393"/>
      <c r="J393"/>
      <c r="K393"/>
      <c r="L393"/>
      <c r="M393"/>
      <c r="N393"/>
      <c r="O393"/>
      <c r="P393"/>
      <c r="Q393"/>
      <c r="R393"/>
      <c r="S393"/>
      <c r="T393"/>
    </row>
    <row r="394" spans="9:20">
      <c r="I394"/>
      <c r="J394"/>
      <c r="K394"/>
      <c r="L394"/>
      <c r="M394"/>
      <c r="N394"/>
      <c r="O394"/>
      <c r="P394"/>
      <c r="Q394"/>
      <c r="R394"/>
      <c r="S394"/>
      <c r="T394"/>
    </row>
    <row r="395" spans="9:20">
      <c r="I395"/>
      <c r="J395"/>
      <c r="K395"/>
      <c r="L395"/>
      <c r="M395"/>
      <c r="N395"/>
      <c r="O395"/>
      <c r="P395"/>
      <c r="Q395"/>
      <c r="R395"/>
      <c r="S395"/>
      <c r="T395"/>
    </row>
    <row r="396" spans="9:20">
      <c r="I396"/>
      <c r="J396"/>
      <c r="K396"/>
      <c r="L396"/>
      <c r="M396"/>
      <c r="N396"/>
      <c r="O396"/>
      <c r="P396"/>
      <c r="Q396"/>
      <c r="R396"/>
      <c r="S396"/>
      <c r="T396"/>
    </row>
    <row r="397" spans="9:20">
      <c r="I397"/>
      <c r="J397"/>
      <c r="K397"/>
      <c r="L397"/>
      <c r="M397"/>
      <c r="N397"/>
      <c r="O397"/>
      <c r="P397"/>
      <c r="Q397"/>
      <c r="R397"/>
      <c r="S397"/>
      <c r="T397"/>
    </row>
    <row r="398" spans="9:20">
      <c r="I398"/>
      <c r="J398"/>
      <c r="K398"/>
      <c r="L398"/>
      <c r="M398"/>
      <c r="N398"/>
      <c r="O398"/>
      <c r="P398"/>
      <c r="Q398"/>
      <c r="R398"/>
      <c r="S398"/>
      <c r="T398"/>
    </row>
    <row r="399" spans="9:20">
      <c r="I399"/>
      <c r="J399"/>
      <c r="K399"/>
      <c r="L399"/>
      <c r="M399"/>
      <c r="N399"/>
      <c r="O399"/>
      <c r="P399"/>
      <c r="Q399"/>
      <c r="R399"/>
      <c r="S399"/>
      <c r="T399"/>
    </row>
    <row r="400" spans="9:20">
      <c r="I400"/>
      <c r="J400"/>
      <c r="K400"/>
      <c r="L400"/>
      <c r="M400"/>
      <c r="N400"/>
      <c r="O400"/>
      <c r="P400"/>
      <c r="Q400"/>
      <c r="R400"/>
      <c r="S400"/>
      <c r="T400"/>
    </row>
    <row r="401" spans="9:20">
      <c r="I401"/>
      <c r="J401"/>
      <c r="K401"/>
      <c r="L401"/>
      <c r="M401"/>
      <c r="N401"/>
      <c r="O401"/>
      <c r="P401"/>
      <c r="Q401"/>
      <c r="R401"/>
      <c r="S401"/>
      <c r="T401"/>
    </row>
  </sheetData>
  <printOptions horizontalCentered="1" verticalCentered="1"/>
  <pageMargins left="0.39370078740157483" right="0.39370078740157483" top="0.59055118110236227" bottom="0.59055118110236227" header="0.39370078740157483" footer="0.39370078740157483"/>
  <pageSetup paperSize="9" scale="40" orientation="landscape" horizontalDpi="2400" verticalDpi="2400" r:id="rId1"/>
  <headerFooter alignWithMargins="0">
    <oddHeader>&amp;C&amp;"Wide Latin,Gras"&amp;18Analyse financière retrospective</oddHeader>
    <oddFooter xml:space="preserve">&amp;CCFMEL Assistance financière&amp;R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73F35-3F3A-4348-8BE4-08F72CFBFAB7}">
  <sheetPr>
    <pageSetUpPr fitToPage="1"/>
  </sheetPr>
  <dimension ref="B1:Y621"/>
  <sheetViews>
    <sheetView showGridLines="0" zoomScale="59" zoomScaleNormal="59" zoomScaleSheetLayoutView="5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Q11" sqref="Q11:Q75"/>
    </sheetView>
  </sheetViews>
  <sheetFormatPr baseColWidth="10" defaultColWidth="11.42578125" defaultRowHeight="15"/>
  <cols>
    <col min="1" max="1" width="1.85546875" style="4" customWidth="1"/>
    <col min="2" max="2" width="12.5703125" style="4" customWidth="1"/>
    <col min="3" max="3" width="13.140625" style="4" customWidth="1"/>
    <col min="4" max="4" width="129" style="4" bestFit="1" customWidth="1"/>
    <col min="5" max="5" width="2.5703125" style="4" customWidth="1"/>
    <col min="6" max="6" width="19" style="4" bestFit="1" customWidth="1"/>
    <col min="7" max="7" width="2.42578125" style="4" customWidth="1"/>
    <col min="8" max="8" width="19" style="4" bestFit="1" customWidth="1"/>
    <col min="9" max="9" width="3.7109375" style="4" customWidth="1"/>
    <col min="10" max="10" width="19" style="52" bestFit="1" customWidth="1"/>
    <col min="11" max="11" width="3.7109375" style="52" customWidth="1"/>
    <col min="12" max="12" width="19" style="52" bestFit="1" customWidth="1"/>
    <col min="13" max="13" width="3.7109375" style="52" customWidth="1"/>
    <col min="14" max="14" width="19" style="52" customWidth="1"/>
    <col min="15" max="15" width="5.7109375" style="52" customWidth="1"/>
    <col min="16" max="16" width="19.7109375" style="52" customWidth="1"/>
    <col min="17" max="17" width="6" style="52" customWidth="1"/>
    <col min="18" max="18" width="19.7109375" style="52" customWidth="1"/>
    <col min="19" max="19" width="7.28515625" style="52" customWidth="1"/>
    <col min="20" max="20" width="21" style="3" customWidth="1"/>
    <col min="21" max="21" width="2.28515625" style="4" customWidth="1"/>
    <col min="22" max="22" width="17.28515625" style="4" bestFit="1" customWidth="1"/>
    <col min="23" max="16384" width="11.42578125" style="4"/>
  </cols>
  <sheetData>
    <row r="1" spans="2:23" ht="7.5" customHeight="1" thickBot="1"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2"/>
    </row>
    <row r="2" spans="2:23" ht="27.75" customHeight="1" thickBot="1">
      <c r="B2" s="5" t="s">
        <v>72</v>
      </c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98" t="s">
        <v>74</v>
      </c>
      <c r="O2" s="8"/>
      <c r="P2" s="8"/>
      <c r="Q2" s="8"/>
      <c r="R2" s="8"/>
      <c r="S2" s="8"/>
      <c r="T2" s="9"/>
    </row>
    <row r="3" spans="2:23" ht="9.75" customHeight="1">
      <c r="B3" s="6"/>
      <c r="C3" s="6"/>
      <c r="D3" s="6"/>
      <c r="E3" s="6"/>
      <c r="F3" s="7"/>
      <c r="G3" s="6"/>
      <c r="H3" s="7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10"/>
    </row>
    <row r="4" spans="2:23" ht="26.25" customHeight="1">
      <c r="B4" s="5" t="s">
        <v>73</v>
      </c>
      <c r="C4" s="11"/>
      <c r="D4" s="11"/>
      <c r="E4" s="11"/>
      <c r="F4" s="12"/>
      <c r="G4" s="11"/>
      <c r="H4" s="12"/>
      <c r="I4" s="6"/>
      <c r="J4" s="12"/>
      <c r="K4" s="7"/>
      <c r="L4" s="12"/>
      <c r="M4" s="7"/>
      <c r="O4" s="7"/>
      <c r="P4" s="7"/>
      <c r="Q4" s="7"/>
      <c r="R4" s="7"/>
      <c r="S4" s="7"/>
      <c r="T4" s="12"/>
    </row>
    <row r="5" spans="2:23" ht="18.75" customHeight="1">
      <c r="B5" s="5">
        <f>FREC!A5</f>
        <v>0</v>
      </c>
      <c r="C5" s="13" t="s">
        <v>0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10"/>
    </row>
    <row r="6" spans="2:23" s="18" customFormat="1" ht="63" customHeight="1">
      <c r="B6" s="14" t="s">
        <v>1</v>
      </c>
      <c r="C6" s="14"/>
      <c r="D6" s="14"/>
      <c r="E6" s="14"/>
      <c r="F6" s="15" t="s">
        <v>2</v>
      </c>
      <c r="G6" s="14"/>
      <c r="H6" s="15" t="s">
        <v>2</v>
      </c>
      <c r="I6" s="14"/>
      <c r="J6" s="15" t="s">
        <v>2</v>
      </c>
      <c r="K6" s="16"/>
      <c r="L6" s="15" t="s">
        <v>2</v>
      </c>
      <c r="M6" s="16"/>
      <c r="N6" s="15" t="s">
        <v>2</v>
      </c>
      <c r="O6" s="16"/>
      <c r="P6" s="15" t="s">
        <v>2</v>
      </c>
      <c r="Q6" s="16"/>
      <c r="R6" s="15" t="s">
        <v>2</v>
      </c>
      <c r="S6" s="16"/>
      <c r="T6" s="17" t="str">
        <f>"Evolution de " &amp; N7</f>
        <v>Evolution de 2022</v>
      </c>
      <c r="V6" s="17" t="str">
        <f>"Evolution de " &amp; P7</f>
        <v>Evolution de 2023</v>
      </c>
    </row>
    <row r="7" spans="2:23" ht="15.75" customHeight="1">
      <c r="B7" s="1" t="s">
        <v>166</v>
      </c>
      <c r="C7" s="6"/>
      <c r="D7" s="6"/>
      <c r="E7" s="6"/>
      <c r="F7" s="19">
        <v>2018</v>
      </c>
      <c r="G7" s="6"/>
      <c r="H7" s="19">
        <f>F7+1</f>
        <v>2019</v>
      </c>
      <c r="I7" s="6"/>
      <c r="J7" s="19">
        <f>H7+1</f>
        <v>2020</v>
      </c>
      <c r="K7" s="20"/>
      <c r="L7" s="19">
        <f>J7+1</f>
        <v>2021</v>
      </c>
      <c r="M7" s="20"/>
      <c r="N7" s="19">
        <f>L7+1</f>
        <v>2022</v>
      </c>
      <c r="O7" s="20"/>
      <c r="P7" s="19">
        <f>N7+1</f>
        <v>2023</v>
      </c>
      <c r="Q7" s="20"/>
      <c r="R7" s="19">
        <f>P7+1</f>
        <v>2024</v>
      </c>
      <c r="S7" s="20"/>
      <c r="T7" s="21" t="str">
        <f>"à " &amp; N7+1</f>
        <v>à 2023</v>
      </c>
      <c r="V7" s="21" t="str">
        <f>"à " &amp; P7+1</f>
        <v>à 2024</v>
      </c>
    </row>
    <row r="8" spans="2:23" ht="15" customHeight="1">
      <c r="B8" s="6"/>
      <c r="C8" s="6"/>
      <c r="D8" s="6"/>
      <c r="E8" s="6"/>
      <c r="F8" s="12"/>
      <c r="G8" s="6"/>
      <c r="H8" s="12"/>
      <c r="I8" s="22"/>
      <c r="J8" s="12"/>
      <c r="K8" s="23"/>
      <c r="L8" s="12"/>
      <c r="M8" s="23"/>
      <c r="N8" s="12"/>
      <c r="O8" s="23"/>
      <c r="P8" s="12"/>
      <c r="Q8" s="23"/>
      <c r="R8" s="12"/>
      <c r="S8" s="23"/>
      <c r="T8" s="10"/>
      <c r="V8" s="10"/>
    </row>
    <row r="9" spans="2:23" ht="15" customHeight="1" thickBot="1">
      <c r="B9" s="6"/>
      <c r="C9" s="6"/>
      <c r="D9" s="6"/>
      <c r="E9" s="6"/>
      <c r="F9" s="12"/>
      <c r="G9" s="6"/>
      <c r="H9" s="12"/>
      <c r="I9" s="24"/>
      <c r="J9" s="12"/>
      <c r="K9" s="25"/>
      <c r="L9" s="12"/>
      <c r="M9" s="25"/>
      <c r="N9" s="12"/>
      <c r="O9" s="25"/>
      <c r="P9" s="12"/>
      <c r="Q9" s="25"/>
      <c r="R9" s="12"/>
      <c r="S9" s="25"/>
      <c r="T9" s="10"/>
      <c r="V9" s="10"/>
    </row>
    <row r="10" spans="2:23" ht="41.1" customHeight="1" thickTop="1" thickBot="1">
      <c r="B10" s="26" t="s">
        <v>4</v>
      </c>
      <c r="C10" s="27"/>
      <c r="D10" s="28" t="s">
        <v>5</v>
      </c>
      <c r="E10" s="29"/>
      <c r="F10" s="92"/>
      <c r="G10" s="30"/>
      <c r="H10" s="92"/>
      <c r="I10" s="31"/>
      <c r="J10" s="92"/>
      <c r="K10" s="31"/>
      <c r="L10" s="92"/>
      <c r="M10" s="31"/>
      <c r="N10" s="92"/>
      <c r="O10" s="31"/>
      <c r="P10" s="92"/>
      <c r="Q10" s="31"/>
      <c r="R10" s="92"/>
      <c r="S10" s="31"/>
      <c r="T10" s="34" t="str">
        <f>IF(N10=0,"",P10/L10-1)</f>
        <v/>
      </c>
      <c r="V10" s="34" t="str">
        <f>IF(P10=0,"",R10/P10-1)</f>
        <v/>
      </c>
    </row>
    <row r="11" spans="2:23" ht="15" customHeight="1">
      <c r="B11" s="35"/>
      <c r="C11" s="33"/>
      <c r="D11" s="36"/>
      <c r="E11" s="33"/>
      <c r="F11" s="37"/>
      <c r="G11" s="31"/>
      <c r="H11" s="37"/>
      <c r="I11" s="31"/>
      <c r="J11" s="37"/>
      <c r="K11" s="31"/>
      <c r="L11" s="37"/>
      <c r="M11" s="31"/>
      <c r="N11" s="37"/>
      <c r="O11" s="31"/>
      <c r="P11" s="37"/>
      <c r="Q11" s="31"/>
      <c r="R11" s="37"/>
      <c r="S11" s="31"/>
      <c r="T11" s="38"/>
      <c r="V11" s="38"/>
    </row>
    <row r="12" spans="2:23" s="46" customFormat="1" ht="36" customHeight="1">
      <c r="B12" s="39">
        <v>66111</v>
      </c>
      <c r="C12" s="40" t="s">
        <v>6</v>
      </c>
      <c r="D12" s="41"/>
      <c r="E12" s="42"/>
      <c r="F12" s="93"/>
      <c r="G12" s="31"/>
      <c r="H12" s="93"/>
      <c r="I12" s="31"/>
      <c r="J12" s="93"/>
      <c r="K12" s="31"/>
      <c r="L12" s="93"/>
      <c r="M12" s="31"/>
      <c r="N12" s="93"/>
      <c r="O12" s="31"/>
      <c r="P12" s="93"/>
      <c r="Q12" s="31"/>
      <c r="R12" s="93"/>
      <c r="S12" s="44"/>
      <c r="T12" s="45" t="str">
        <f>IF(N12=0,"",P12/N12-1)</f>
        <v/>
      </c>
      <c r="V12" s="45" t="str">
        <f>IF(P12=0,"",R12/P12-1)</f>
        <v/>
      </c>
      <c r="W12" s="47"/>
    </row>
    <row r="13" spans="2:23" s="46" customFormat="1" ht="36" customHeight="1">
      <c r="B13" s="39">
        <v>68</v>
      </c>
      <c r="C13" s="40" t="s">
        <v>7</v>
      </c>
      <c r="D13" s="41"/>
      <c r="E13" s="42"/>
      <c r="F13" s="93"/>
      <c r="G13" s="31"/>
      <c r="H13" s="93"/>
      <c r="I13" s="31"/>
      <c r="J13" s="93"/>
      <c r="K13" s="31"/>
      <c r="L13" s="93"/>
      <c r="M13" s="31"/>
      <c r="N13" s="93"/>
      <c r="O13" s="31"/>
      <c r="P13" s="93"/>
      <c r="Q13" s="31"/>
      <c r="R13" s="93"/>
      <c r="S13" s="44"/>
      <c r="T13" s="45" t="str">
        <f>IF(L13=0,"",N13/L13-1)</f>
        <v/>
      </c>
      <c r="V13" s="45" t="str">
        <f>IF(P12=0,"",R12/P12-1)</f>
        <v/>
      </c>
    </row>
    <row r="14" spans="2:23" s="46" customFormat="1" ht="36" customHeight="1">
      <c r="B14" s="39" t="str">
        <f>"002"</f>
        <v>002</v>
      </c>
      <c r="C14" s="40" t="s">
        <v>8</v>
      </c>
      <c r="D14" s="41"/>
      <c r="E14" s="42"/>
      <c r="F14" s="93"/>
      <c r="G14" s="31"/>
      <c r="H14" s="93"/>
      <c r="I14" s="31"/>
      <c r="J14" s="93"/>
      <c r="K14" s="31"/>
      <c r="L14" s="93"/>
      <c r="M14" s="31"/>
      <c r="N14" s="93"/>
      <c r="O14" s="31"/>
      <c r="P14" s="93"/>
      <c r="Q14" s="31"/>
      <c r="R14" s="93"/>
      <c r="S14" s="44"/>
      <c r="T14" s="45" t="str">
        <f>IF(L14=0,"",N14/L14-1)</f>
        <v/>
      </c>
      <c r="V14" s="45" t="str">
        <f>IF(P12=0,"",R12/P12-1)</f>
        <v/>
      </c>
    </row>
    <row r="15" spans="2:23" s="46" customFormat="1" ht="36" customHeight="1">
      <c r="B15" s="39" t="str">
        <f>"023"</f>
        <v>023</v>
      </c>
      <c r="C15" s="40" t="s">
        <v>9</v>
      </c>
      <c r="D15" s="41"/>
      <c r="E15" s="42"/>
      <c r="F15" s="93"/>
      <c r="G15" s="31"/>
      <c r="H15" s="93"/>
      <c r="I15" s="31"/>
      <c r="J15" s="93"/>
      <c r="K15" s="31"/>
      <c r="L15" s="93"/>
      <c r="M15" s="31"/>
      <c r="N15" s="93"/>
      <c r="O15" s="31"/>
      <c r="P15" s="93"/>
      <c r="Q15" s="31"/>
      <c r="R15" s="93"/>
      <c r="S15" s="44"/>
      <c r="T15" s="45" t="str">
        <f>IF(L15=0,"",N15/L15-1)</f>
        <v/>
      </c>
      <c r="V15" s="45" t="str">
        <f>IF(P12=0,"",R12/P12-1)</f>
        <v/>
      </c>
    </row>
    <row r="16" spans="2:23" ht="36" customHeight="1" thickBot="1">
      <c r="B16" s="48"/>
      <c r="C16" s="42" t="s">
        <v>163</v>
      </c>
      <c r="D16" s="36"/>
      <c r="E16" s="33"/>
      <c r="F16" s="94"/>
      <c r="G16" s="31"/>
      <c r="H16" s="94"/>
      <c r="I16" s="31"/>
      <c r="J16" s="94"/>
      <c r="K16" s="31"/>
      <c r="L16" s="94"/>
      <c r="M16" s="31"/>
      <c r="N16" s="94"/>
      <c r="O16" s="31"/>
      <c r="P16" s="94"/>
      <c r="Q16" s="31"/>
      <c r="R16" s="94"/>
      <c r="S16" s="31"/>
      <c r="T16" s="45" t="str">
        <f>IF(N16=0,"",P16/L16-1)</f>
        <v/>
      </c>
      <c r="V16" s="45" t="str">
        <f>IF(P16=0,"",R16/P16-1)</f>
        <v/>
      </c>
    </row>
    <row r="17" spans="2:25" ht="36" customHeight="1" thickBot="1">
      <c r="B17" s="26" t="s">
        <v>4</v>
      </c>
      <c r="C17" s="27"/>
      <c r="D17" s="28" t="s">
        <v>10</v>
      </c>
      <c r="E17" s="49"/>
      <c r="F17" s="50">
        <f>F10-F12-F13-F14-F15-F16</f>
        <v>0</v>
      </c>
      <c r="G17" s="31"/>
      <c r="H17" s="50">
        <f>H10-H12-H13-H14-H15-H16</f>
        <v>0</v>
      </c>
      <c r="I17" s="31"/>
      <c r="J17" s="50">
        <f>J10-J12-J13-J14-J15-J16</f>
        <v>0</v>
      </c>
      <c r="K17" s="31"/>
      <c r="L17" s="50">
        <f>L10-L12-L13-L14-L15-L16</f>
        <v>0</v>
      </c>
      <c r="M17" s="31"/>
      <c r="N17" s="50">
        <f>N10-N12-N13-N14-N15-N16</f>
        <v>0</v>
      </c>
      <c r="O17" s="31"/>
      <c r="P17" s="50">
        <f>P10-P12-P13-P14-P15-P16</f>
        <v>0</v>
      </c>
      <c r="Q17" s="31"/>
      <c r="R17" s="50">
        <f>R10-R12-R13-R14-R15-R16</f>
        <v>0</v>
      </c>
      <c r="S17" s="31"/>
      <c r="T17" s="51" t="str">
        <f>IF(N17=0,"",P17/N17-1)</f>
        <v/>
      </c>
      <c r="V17" s="51" t="str">
        <f>IF(P17=0,"",R17/P17-1)</f>
        <v/>
      </c>
      <c r="W17" s="52"/>
      <c r="X17" s="52"/>
    </row>
    <row r="18" spans="2:25" s="54" customFormat="1" ht="36" customHeight="1">
      <c r="B18" s="53" t="s">
        <v>11</v>
      </c>
      <c r="C18" s="40" t="s">
        <v>12</v>
      </c>
      <c r="D18" s="41"/>
      <c r="E18" s="49"/>
      <c r="F18" s="93"/>
      <c r="G18" s="31"/>
      <c r="H18" s="93"/>
      <c r="I18" s="31"/>
      <c r="J18" s="93"/>
      <c r="K18" s="31"/>
      <c r="L18" s="93"/>
      <c r="M18" s="31"/>
      <c r="N18" s="93"/>
      <c r="O18" s="31"/>
      <c r="P18" s="93"/>
      <c r="Q18" s="31"/>
      <c r="R18" s="93"/>
      <c r="S18" s="44"/>
      <c r="T18" s="45" t="str">
        <f>IF(N18=0,"",P18/N18-1)</f>
        <v/>
      </c>
      <c r="V18" s="45" t="str">
        <f>IF(P18=0,"",R18/P18-1)</f>
        <v/>
      </c>
      <c r="W18" s="55"/>
      <c r="X18" s="55"/>
    </row>
    <row r="19" spans="2:25" s="46" customFormat="1" ht="36" customHeight="1">
      <c r="B19" s="39">
        <v>60</v>
      </c>
      <c r="C19" s="40" t="s">
        <v>13</v>
      </c>
      <c r="D19" s="41"/>
      <c r="E19" s="42"/>
      <c r="F19" s="93"/>
      <c r="G19" s="31"/>
      <c r="H19" s="93"/>
      <c r="I19" s="31"/>
      <c r="J19" s="93"/>
      <c r="K19" s="31"/>
      <c r="L19" s="93"/>
      <c r="M19" s="31"/>
      <c r="N19" s="93"/>
      <c r="O19" s="31"/>
      <c r="P19" s="93"/>
      <c r="Q19" s="31"/>
      <c r="R19" s="93"/>
      <c r="S19" s="44"/>
      <c r="T19" s="45" t="str">
        <f>IF(N19=0,"",P19/N19-1)</f>
        <v/>
      </c>
      <c r="V19" s="45" t="str">
        <f>IF(P19=0,"",R19/P19-1)</f>
        <v/>
      </c>
    </row>
    <row r="20" spans="2:25" s="62" customFormat="1" ht="23.25">
      <c r="B20" s="56"/>
      <c r="C20" s="57"/>
      <c r="D20" s="58" t="s">
        <v>14</v>
      </c>
      <c r="E20" s="57"/>
      <c r="F20" s="95"/>
      <c r="G20" s="31"/>
      <c r="H20" s="95"/>
      <c r="I20" s="31"/>
      <c r="J20" s="95"/>
      <c r="K20" s="31"/>
      <c r="L20" s="95"/>
      <c r="M20" s="31"/>
      <c r="N20" s="95"/>
      <c r="O20" s="31"/>
      <c r="P20" s="95"/>
      <c r="Q20" s="31"/>
      <c r="R20" s="95"/>
      <c r="S20" s="60"/>
      <c r="T20" s="61"/>
      <c r="V20" s="61"/>
    </row>
    <row r="21" spans="2:25" s="46" customFormat="1" ht="23.25">
      <c r="B21" s="39"/>
      <c r="C21" s="42"/>
      <c r="D21" s="58" t="s">
        <v>15</v>
      </c>
      <c r="E21" s="42"/>
      <c r="F21" s="95"/>
      <c r="G21" s="31"/>
      <c r="H21" s="95"/>
      <c r="I21" s="31"/>
      <c r="J21" s="95"/>
      <c r="K21" s="31"/>
      <c r="L21" s="95"/>
      <c r="M21" s="31"/>
      <c r="N21" s="95"/>
      <c r="O21" s="31"/>
      <c r="P21" s="95"/>
      <c r="Q21" s="31"/>
      <c r="R21" s="95"/>
      <c r="S21" s="44"/>
      <c r="T21" s="61" t="str">
        <f>IF(N21=0,"",P21/N21-1)</f>
        <v/>
      </c>
      <c r="V21" s="61" t="str">
        <f>IF(P21=0,"",R21/P21-1)</f>
        <v/>
      </c>
    </row>
    <row r="22" spans="2:25" s="46" customFormat="1" ht="23.25">
      <c r="B22" s="39"/>
      <c r="C22" s="42"/>
      <c r="D22" s="58" t="s">
        <v>16</v>
      </c>
      <c r="E22" s="42"/>
      <c r="F22" s="95"/>
      <c r="G22" s="31"/>
      <c r="H22" s="95"/>
      <c r="I22" s="31"/>
      <c r="J22" s="95"/>
      <c r="K22" s="31"/>
      <c r="L22" s="95"/>
      <c r="M22" s="31"/>
      <c r="N22" s="95"/>
      <c r="O22" s="31"/>
      <c r="P22" s="95"/>
      <c r="Q22" s="31"/>
      <c r="R22" s="95"/>
      <c r="S22" s="44"/>
      <c r="T22" s="61" t="str">
        <f t="shared" ref="T22:T25" si="0">IF(N22=0,"",P22/N22-1)</f>
        <v/>
      </c>
      <c r="V22" s="61" t="str">
        <f t="shared" ref="V22:V25" si="1">IF(P22=0,"",R22/P22-1)</f>
        <v/>
      </c>
      <c r="Y22" s="47"/>
    </row>
    <row r="23" spans="2:25" s="64" customFormat="1" ht="23.25" hidden="1">
      <c r="B23" s="63"/>
      <c r="C23" s="33"/>
      <c r="D23" s="58" t="s">
        <v>17</v>
      </c>
      <c r="E23" s="57"/>
      <c r="F23" s="95"/>
      <c r="G23" s="31"/>
      <c r="H23" s="95"/>
      <c r="I23" s="31"/>
      <c r="J23" s="95"/>
      <c r="K23" s="31"/>
      <c r="L23" s="95"/>
      <c r="M23" s="31"/>
      <c r="N23" s="95"/>
      <c r="O23" s="31"/>
      <c r="P23" s="95"/>
      <c r="Q23" s="31"/>
      <c r="R23" s="95"/>
      <c r="S23" s="60"/>
      <c r="T23" s="61" t="str">
        <f t="shared" si="0"/>
        <v/>
      </c>
      <c r="V23" s="61" t="str">
        <f t="shared" si="1"/>
        <v/>
      </c>
      <c r="W23" s="65"/>
    </row>
    <row r="24" spans="2:25" s="64" customFormat="1" ht="23.25">
      <c r="B24" s="63"/>
      <c r="C24" s="33"/>
      <c r="D24" s="58" t="s">
        <v>18</v>
      </c>
      <c r="E24" s="57"/>
      <c r="F24" s="95"/>
      <c r="G24" s="31"/>
      <c r="H24" s="95"/>
      <c r="I24" s="31"/>
      <c r="J24" s="95"/>
      <c r="K24" s="31"/>
      <c r="L24" s="95"/>
      <c r="M24" s="31"/>
      <c r="N24" s="95"/>
      <c r="O24" s="31"/>
      <c r="P24" s="95"/>
      <c r="Q24" s="31"/>
      <c r="R24" s="95"/>
      <c r="S24" s="60"/>
      <c r="T24" s="61" t="str">
        <f t="shared" si="0"/>
        <v/>
      </c>
      <c r="V24" s="61" t="str">
        <f t="shared" si="1"/>
        <v/>
      </c>
      <c r="W24" s="65"/>
    </row>
    <row r="25" spans="2:25" s="64" customFormat="1" ht="23.25" customHeight="1">
      <c r="B25" s="63"/>
      <c r="C25" s="33"/>
      <c r="D25" s="58" t="s">
        <v>19</v>
      </c>
      <c r="E25" s="57"/>
      <c r="F25" s="95"/>
      <c r="G25" s="31"/>
      <c r="H25" s="95"/>
      <c r="I25" s="31"/>
      <c r="J25" s="95"/>
      <c r="K25" s="31"/>
      <c r="L25" s="95"/>
      <c r="M25" s="31"/>
      <c r="N25" s="95"/>
      <c r="O25" s="31"/>
      <c r="P25" s="95"/>
      <c r="Q25" s="31"/>
      <c r="R25" s="95"/>
      <c r="S25" s="60"/>
      <c r="T25" s="61" t="str">
        <f t="shared" si="0"/>
        <v/>
      </c>
      <c r="V25" s="61" t="str">
        <f t="shared" si="1"/>
        <v/>
      </c>
      <c r="W25" s="65"/>
    </row>
    <row r="26" spans="2:25" s="46" customFormat="1" ht="36" customHeight="1">
      <c r="B26" s="39">
        <v>61</v>
      </c>
      <c r="C26" s="40" t="s">
        <v>20</v>
      </c>
      <c r="D26" s="41"/>
      <c r="E26" s="42"/>
      <c r="F26" s="93"/>
      <c r="G26" s="31"/>
      <c r="H26" s="93"/>
      <c r="I26" s="31"/>
      <c r="J26" s="93"/>
      <c r="K26" s="31"/>
      <c r="L26" s="93"/>
      <c r="M26" s="31"/>
      <c r="N26" s="93"/>
      <c r="O26" s="31"/>
      <c r="P26" s="93"/>
      <c r="Q26" s="31"/>
      <c r="R26" s="93"/>
      <c r="S26" s="44"/>
      <c r="T26" s="66" t="str">
        <f>IF(N26=0,"",P26/N26-1)</f>
        <v/>
      </c>
      <c r="V26" s="66" t="str">
        <f>IF(P26=0,"",R26/P26-1)</f>
        <v/>
      </c>
      <c r="X26" s="47"/>
    </row>
    <row r="27" spans="2:25" s="46" customFormat="1" ht="23.25">
      <c r="B27" s="39"/>
      <c r="C27" s="42"/>
      <c r="D27" s="58" t="s">
        <v>21</v>
      </c>
      <c r="E27" s="42"/>
      <c r="F27" s="95"/>
      <c r="G27" s="31"/>
      <c r="H27" s="95"/>
      <c r="I27" s="31"/>
      <c r="J27" s="95"/>
      <c r="K27" s="31"/>
      <c r="L27" s="95"/>
      <c r="M27" s="31"/>
      <c r="N27" s="95"/>
      <c r="O27" s="31"/>
      <c r="P27" s="95"/>
      <c r="Q27" s="31"/>
      <c r="R27" s="95"/>
      <c r="S27" s="44"/>
      <c r="T27" s="61" t="str">
        <f>IF(N27=0,"",P27/N27-1)</f>
        <v/>
      </c>
      <c r="V27" s="61" t="str">
        <f>IF(P27=0,"",R27/P27-1)</f>
        <v/>
      </c>
      <c r="X27" s="47"/>
    </row>
    <row r="28" spans="2:25" s="46" customFormat="1" ht="23.25">
      <c r="B28" s="39"/>
      <c r="C28" s="42"/>
      <c r="D28" s="58" t="s">
        <v>22</v>
      </c>
      <c r="E28" s="42"/>
      <c r="F28" s="95"/>
      <c r="G28" s="31"/>
      <c r="H28" s="95"/>
      <c r="I28" s="31"/>
      <c r="J28" s="95"/>
      <c r="K28" s="31"/>
      <c r="L28" s="95"/>
      <c r="M28" s="31"/>
      <c r="N28" s="95"/>
      <c r="O28" s="31"/>
      <c r="P28" s="95"/>
      <c r="Q28" s="31"/>
      <c r="R28" s="95"/>
      <c r="S28" s="44"/>
      <c r="T28" s="61" t="str">
        <f>IF(N28=0,"",P28/N28-1)</f>
        <v/>
      </c>
      <c r="V28" s="61" t="str">
        <f>IF(P28=0,"",R28/P28-1)</f>
        <v/>
      </c>
      <c r="X28" s="47"/>
    </row>
    <row r="29" spans="2:25" s="46" customFormat="1" ht="23.25">
      <c r="B29" s="39"/>
      <c r="C29" s="42"/>
      <c r="D29" s="58" t="s">
        <v>23</v>
      </c>
      <c r="E29" s="42"/>
      <c r="F29" s="95"/>
      <c r="G29" s="31"/>
      <c r="H29" s="95"/>
      <c r="I29" s="31"/>
      <c r="J29" s="95"/>
      <c r="K29" s="31"/>
      <c r="L29" s="95"/>
      <c r="M29" s="31"/>
      <c r="N29" s="95"/>
      <c r="O29" s="31"/>
      <c r="P29" s="95"/>
      <c r="Q29" s="31"/>
      <c r="R29" s="95"/>
      <c r="S29" s="44"/>
      <c r="T29" s="61" t="str">
        <f>IF(N29=0,"",P29/N29-1)</f>
        <v/>
      </c>
      <c r="V29" s="61" t="str">
        <f>IF(P29=0,"",R29/P29-1)</f>
        <v/>
      </c>
      <c r="X29" s="47"/>
    </row>
    <row r="30" spans="2:25" s="46" customFormat="1" ht="23.25">
      <c r="B30" s="39"/>
      <c r="C30" s="42"/>
      <c r="D30" s="58" t="s">
        <v>24</v>
      </c>
      <c r="E30" s="42"/>
      <c r="F30" s="95"/>
      <c r="G30" s="31"/>
      <c r="H30" s="95"/>
      <c r="I30" s="31"/>
      <c r="J30" s="95"/>
      <c r="K30" s="31"/>
      <c r="L30" s="95"/>
      <c r="M30" s="31"/>
      <c r="N30" s="95"/>
      <c r="O30" s="31"/>
      <c r="P30" s="95"/>
      <c r="Q30" s="31"/>
      <c r="R30" s="95"/>
      <c r="S30" s="44"/>
      <c r="T30" s="61" t="str">
        <f>IF(N30=0,"",P30/N30-1)</f>
        <v/>
      </c>
      <c r="V30" s="61" t="str">
        <f>IF(P30=0,"",R30/P30-1)</f>
        <v/>
      </c>
      <c r="X30" s="47"/>
    </row>
    <row r="31" spans="2:25" s="46" customFormat="1" ht="23.25">
      <c r="B31" s="39"/>
      <c r="C31" s="42"/>
      <c r="D31" s="58" t="s">
        <v>25</v>
      </c>
      <c r="E31" s="42"/>
      <c r="F31" s="95"/>
      <c r="G31" s="31"/>
      <c r="H31" s="95"/>
      <c r="I31" s="31"/>
      <c r="J31" s="95"/>
      <c r="K31" s="31"/>
      <c r="L31" s="95"/>
      <c r="M31" s="31"/>
      <c r="N31" s="95"/>
      <c r="O31" s="31"/>
      <c r="P31" s="95"/>
      <c r="Q31" s="31"/>
      <c r="R31" s="95"/>
      <c r="S31" s="44"/>
      <c r="T31" s="61" t="str">
        <f t="shared" ref="T31:V36" si="2">IF(N31=0,"",P31/N31-1)</f>
        <v/>
      </c>
      <c r="V31" s="61" t="str">
        <f t="shared" ref="V31:V33" si="3">IF(P31=0,"",R31/P31-1)</f>
        <v/>
      </c>
      <c r="X31" s="47"/>
    </row>
    <row r="32" spans="2:25" s="46" customFormat="1" ht="23.25">
      <c r="B32" s="39"/>
      <c r="C32" s="42"/>
      <c r="D32" s="58" t="s">
        <v>26</v>
      </c>
      <c r="E32" s="42"/>
      <c r="F32" s="95"/>
      <c r="G32" s="31"/>
      <c r="H32" s="95"/>
      <c r="I32" s="31"/>
      <c r="J32" s="95"/>
      <c r="K32" s="31"/>
      <c r="L32" s="95"/>
      <c r="M32" s="31"/>
      <c r="N32" s="95"/>
      <c r="O32" s="31"/>
      <c r="P32" s="95"/>
      <c r="Q32" s="31"/>
      <c r="R32" s="95"/>
      <c r="S32" s="44"/>
      <c r="T32" s="61" t="str">
        <f t="shared" si="2"/>
        <v/>
      </c>
      <c r="V32" s="61" t="str">
        <f>IF(P32=0,"",R32/P32-1)</f>
        <v/>
      </c>
      <c r="X32" s="47"/>
    </row>
    <row r="33" spans="2:24" s="46" customFormat="1" ht="23.25">
      <c r="B33" s="39"/>
      <c r="C33" s="42"/>
      <c r="D33" s="58" t="s">
        <v>27</v>
      </c>
      <c r="E33" s="42"/>
      <c r="F33" s="95"/>
      <c r="G33" s="31"/>
      <c r="H33" s="95"/>
      <c r="I33" s="31"/>
      <c r="J33" s="95"/>
      <c r="K33" s="31"/>
      <c r="L33" s="95"/>
      <c r="M33" s="31"/>
      <c r="N33" s="95"/>
      <c r="O33" s="31"/>
      <c r="P33" s="95"/>
      <c r="Q33" s="31"/>
      <c r="R33" s="95"/>
      <c r="S33" s="44"/>
      <c r="T33" s="61" t="str">
        <f t="shared" si="2"/>
        <v/>
      </c>
      <c r="V33" s="61" t="str">
        <f t="shared" si="3"/>
        <v/>
      </c>
      <c r="W33" s="47"/>
      <c r="X33" s="47"/>
    </row>
    <row r="34" spans="2:24" s="46" customFormat="1" ht="23.25">
      <c r="B34" s="39"/>
      <c r="C34" s="42"/>
      <c r="D34" s="58" t="s">
        <v>28</v>
      </c>
      <c r="E34" s="42"/>
      <c r="F34" s="95"/>
      <c r="G34" s="31"/>
      <c r="H34" s="95"/>
      <c r="I34" s="31"/>
      <c r="J34" s="95"/>
      <c r="K34" s="31"/>
      <c r="L34" s="95"/>
      <c r="M34" s="31"/>
      <c r="N34" s="95"/>
      <c r="O34" s="31"/>
      <c r="P34" s="95"/>
      <c r="Q34" s="31"/>
      <c r="R34" s="95"/>
      <c r="S34" s="44"/>
      <c r="T34" s="61" t="str">
        <f t="shared" si="2"/>
        <v/>
      </c>
      <c r="V34" s="61" t="str">
        <f t="shared" si="2"/>
        <v/>
      </c>
      <c r="X34" s="47"/>
    </row>
    <row r="35" spans="2:24" s="46" customFormat="1" ht="23.25">
      <c r="B35" s="39"/>
      <c r="C35" s="42"/>
      <c r="D35" s="58" t="s">
        <v>29</v>
      </c>
      <c r="E35" s="42"/>
      <c r="F35" s="95"/>
      <c r="G35" s="31"/>
      <c r="H35" s="95"/>
      <c r="I35" s="31"/>
      <c r="J35" s="95"/>
      <c r="K35" s="31"/>
      <c r="L35" s="95"/>
      <c r="M35" s="31"/>
      <c r="N35" s="95"/>
      <c r="O35" s="31"/>
      <c r="P35" s="95"/>
      <c r="Q35" s="31"/>
      <c r="R35" s="95"/>
      <c r="S35" s="44"/>
      <c r="T35" s="61" t="str">
        <f>IF(N35=0,"",P35/N35-1)</f>
        <v/>
      </c>
      <c r="V35" s="61" t="str">
        <f>IF(P35=0,"",R35/P35-1)</f>
        <v/>
      </c>
      <c r="X35" s="47"/>
    </row>
    <row r="36" spans="2:24" s="64" customFormat="1" ht="23.25">
      <c r="B36" s="63"/>
      <c r="C36" s="33"/>
      <c r="D36" s="58" t="s">
        <v>30</v>
      </c>
      <c r="E36" s="57"/>
      <c r="F36" s="95"/>
      <c r="G36" s="31"/>
      <c r="H36" s="95"/>
      <c r="I36" s="31"/>
      <c r="J36" s="95"/>
      <c r="K36" s="31"/>
      <c r="L36" s="95"/>
      <c r="M36" s="31"/>
      <c r="N36" s="95"/>
      <c r="O36" s="31"/>
      <c r="P36" s="95"/>
      <c r="Q36" s="31"/>
      <c r="R36" s="95"/>
      <c r="S36" s="60"/>
      <c r="T36" s="61" t="str">
        <f t="shared" si="2"/>
        <v/>
      </c>
      <c r="V36" s="61" t="str">
        <f t="shared" si="2"/>
        <v/>
      </c>
      <c r="X36" s="65"/>
    </row>
    <row r="37" spans="2:24" s="64" customFormat="1" ht="23.25">
      <c r="B37" s="63"/>
      <c r="C37" s="33"/>
      <c r="D37" s="58" t="s">
        <v>31</v>
      </c>
      <c r="E37" s="57"/>
      <c r="F37" s="95"/>
      <c r="G37" s="31"/>
      <c r="H37" s="95"/>
      <c r="I37" s="31"/>
      <c r="J37" s="95"/>
      <c r="K37" s="31"/>
      <c r="L37" s="95"/>
      <c r="M37" s="31"/>
      <c r="N37" s="95"/>
      <c r="O37" s="31"/>
      <c r="P37" s="95"/>
      <c r="Q37" s="31"/>
      <c r="R37" s="95"/>
      <c r="S37" s="60"/>
      <c r="T37" s="61" t="str">
        <f>IF(N37=0,"",P37/N37-1)</f>
        <v/>
      </c>
      <c r="V37" s="61" t="str">
        <f>IF(P37=0,"",R37/P37-1)</f>
        <v/>
      </c>
    </row>
    <row r="38" spans="2:24" s="46" customFormat="1" ht="36" customHeight="1">
      <c r="B38" s="39">
        <v>62</v>
      </c>
      <c r="C38" s="40" t="s">
        <v>32</v>
      </c>
      <c r="D38" s="41"/>
      <c r="E38" s="42"/>
      <c r="F38" s="43">
        <f>F18-F19-F26-F46</f>
        <v>0</v>
      </c>
      <c r="G38" s="31"/>
      <c r="H38" s="43">
        <f>H18-H19-H26-H46</f>
        <v>0</v>
      </c>
      <c r="I38" s="31"/>
      <c r="J38" s="43">
        <f>J18-J19-J26-J46</f>
        <v>0</v>
      </c>
      <c r="K38" s="31"/>
      <c r="L38" s="43">
        <f>L18-L19-L26-L46</f>
        <v>0</v>
      </c>
      <c r="M38" s="31"/>
      <c r="N38" s="43">
        <f>N18-N19-N26-N46</f>
        <v>0</v>
      </c>
      <c r="O38" s="31"/>
      <c r="P38" s="43">
        <f>P18-P19-P26-P46</f>
        <v>0</v>
      </c>
      <c r="Q38" s="31"/>
      <c r="R38" s="43">
        <f>R18-R19-R26-R46</f>
        <v>0</v>
      </c>
      <c r="S38" s="44"/>
      <c r="T38" s="66" t="str">
        <f>IF(N38=0,"",P38/N38-1)</f>
        <v/>
      </c>
      <c r="V38" s="66" t="str">
        <f>IF(P38=0,"",R38/P38-1)</f>
        <v/>
      </c>
      <c r="W38" s="47"/>
    </row>
    <row r="39" spans="2:24" s="46" customFormat="1" ht="23.25">
      <c r="B39" s="39"/>
      <c r="C39" s="42"/>
      <c r="D39" s="58" t="s">
        <v>33</v>
      </c>
      <c r="E39" s="57"/>
      <c r="F39" s="96"/>
      <c r="G39" s="31"/>
      <c r="H39" s="96"/>
      <c r="I39" s="31"/>
      <c r="J39" s="96"/>
      <c r="K39" s="31"/>
      <c r="L39" s="96"/>
      <c r="M39" s="31"/>
      <c r="N39" s="96"/>
      <c r="O39" s="31"/>
      <c r="P39" s="96"/>
      <c r="Q39" s="31"/>
      <c r="R39" s="96"/>
      <c r="S39" s="60"/>
      <c r="T39" s="61" t="str">
        <f>IF(N39=0,"",P39/N39-1)</f>
        <v/>
      </c>
      <c r="V39" s="61" t="str">
        <f>IF(P39=0,"",R39/P39-1)</f>
        <v/>
      </c>
    </row>
    <row r="40" spans="2:24" s="46" customFormat="1" ht="23.25">
      <c r="B40" s="39"/>
      <c r="C40" s="42"/>
      <c r="D40" s="58" t="s">
        <v>34</v>
      </c>
      <c r="E40" s="57"/>
      <c r="F40" s="96"/>
      <c r="G40" s="31"/>
      <c r="H40" s="96"/>
      <c r="I40" s="31"/>
      <c r="J40" s="96"/>
      <c r="K40" s="31"/>
      <c r="L40" s="96"/>
      <c r="M40" s="31"/>
      <c r="N40" s="96"/>
      <c r="O40" s="31"/>
      <c r="P40" s="96"/>
      <c r="Q40" s="31"/>
      <c r="R40" s="96"/>
      <c r="S40" s="60"/>
      <c r="T40" s="61" t="str">
        <f t="shared" ref="T40:T46" si="4">IF(N40=0,"",P40/N40-1)</f>
        <v/>
      </c>
      <c r="V40" s="61" t="str">
        <f t="shared" ref="T40:V43" si="5">IF(P40=0,"",R40/P40-1)</f>
        <v/>
      </c>
    </row>
    <row r="41" spans="2:24" s="46" customFormat="1" ht="23.25">
      <c r="B41" s="39"/>
      <c r="C41" s="42"/>
      <c r="D41" s="58" t="s">
        <v>35</v>
      </c>
      <c r="E41" s="57"/>
      <c r="F41" s="96"/>
      <c r="G41" s="31"/>
      <c r="H41" s="96"/>
      <c r="I41" s="31"/>
      <c r="J41" s="96"/>
      <c r="K41" s="31"/>
      <c r="L41" s="96"/>
      <c r="M41" s="31"/>
      <c r="N41" s="96"/>
      <c r="O41" s="31"/>
      <c r="P41" s="96"/>
      <c r="Q41" s="31"/>
      <c r="R41" s="96"/>
      <c r="S41" s="60"/>
      <c r="T41" s="61" t="str">
        <f t="shared" si="4"/>
        <v/>
      </c>
      <c r="V41" s="61" t="str">
        <f>IF(P41=0,"",R41/P41-1)</f>
        <v/>
      </c>
    </row>
    <row r="42" spans="2:24" s="64" customFormat="1" ht="23.25">
      <c r="B42" s="63"/>
      <c r="C42" s="33"/>
      <c r="D42" s="58" t="s">
        <v>36</v>
      </c>
      <c r="E42" s="57"/>
      <c r="F42" s="96"/>
      <c r="G42" s="31"/>
      <c r="H42" s="96"/>
      <c r="I42" s="31"/>
      <c r="J42" s="96"/>
      <c r="K42" s="31"/>
      <c r="L42" s="96"/>
      <c r="M42" s="31"/>
      <c r="N42" s="96"/>
      <c r="O42" s="31"/>
      <c r="P42" s="96"/>
      <c r="Q42" s="31"/>
      <c r="R42" s="96"/>
      <c r="S42" s="60"/>
      <c r="T42" s="61" t="str">
        <f t="shared" si="4"/>
        <v/>
      </c>
      <c r="V42" s="61" t="str">
        <f t="shared" si="5"/>
        <v/>
      </c>
    </row>
    <row r="43" spans="2:24" s="64" customFormat="1" ht="23.25">
      <c r="B43" s="63"/>
      <c r="C43" s="33"/>
      <c r="D43" s="58" t="s">
        <v>37</v>
      </c>
      <c r="E43" s="57"/>
      <c r="F43" s="96"/>
      <c r="G43" s="31"/>
      <c r="H43" s="96"/>
      <c r="I43" s="31"/>
      <c r="J43" s="96"/>
      <c r="K43" s="31"/>
      <c r="L43" s="96"/>
      <c r="M43" s="31"/>
      <c r="N43" s="96"/>
      <c r="O43" s="31"/>
      <c r="P43" s="96"/>
      <c r="Q43" s="31"/>
      <c r="R43" s="96"/>
      <c r="S43" s="60"/>
      <c r="T43" s="61" t="str">
        <f t="shared" si="4"/>
        <v/>
      </c>
      <c r="V43" s="61" t="str">
        <f t="shared" si="5"/>
        <v/>
      </c>
    </row>
    <row r="44" spans="2:24" s="64" customFormat="1" ht="23.25">
      <c r="B44" s="63"/>
      <c r="C44" s="33"/>
      <c r="D44" s="58" t="s">
        <v>38</v>
      </c>
      <c r="E44" s="57"/>
      <c r="F44" s="96"/>
      <c r="G44" s="31"/>
      <c r="H44" s="96"/>
      <c r="I44" s="31"/>
      <c r="J44" s="96"/>
      <c r="K44" s="31"/>
      <c r="L44" s="96"/>
      <c r="M44" s="31"/>
      <c r="N44" s="96"/>
      <c r="O44" s="31"/>
      <c r="P44" s="96"/>
      <c r="Q44" s="31"/>
      <c r="R44" s="96"/>
      <c r="S44" s="60"/>
      <c r="T44" s="61" t="str">
        <f t="shared" si="4"/>
        <v/>
      </c>
      <c r="V44" s="61" t="str">
        <f>IF(P44=0,"",R44/P44-1)</f>
        <v/>
      </c>
    </row>
    <row r="45" spans="2:24" s="64" customFormat="1" ht="23.25">
      <c r="B45" s="63"/>
      <c r="C45" s="33"/>
      <c r="D45" s="58" t="s">
        <v>39</v>
      </c>
      <c r="E45" s="57"/>
      <c r="F45" s="95"/>
      <c r="G45" s="31"/>
      <c r="H45" s="95"/>
      <c r="I45" s="31"/>
      <c r="J45" s="95"/>
      <c r="K45" s="31"/>
      <c r="L45" s="95"/>
      <c r="M45" s="31"/>
      <c r="N45" s="95"/>
      <c r="O45" s="31"/>
      <c r="P45" s="95"/>
      <c r="Q45" s="31"/>
      <c r="R45" s="95"/>
      <c r="S45" s="60"/>
      <c r="T45" s="61" t="str">
        <f t="shared" si="4"/>
        <v/>
      </c>
      <c r="V45" s="61" t="str">
        <f>IF(P45=0,"",R45/P45-1)</f>
        <v/>
      </c>
    </row>
    <row r="46" spans="2:24" s="46" customFormat="1" ht="36" customHeight="1">
      <c r="B46" s="39">
        <v>63</v>
      </c>
      <c r="C46" s="40" t="s">
        <v>40</v>
      </c>
      <c r="D46" s="41"/>
      <c r="E46" s="42"/>
      <c r="F46" s="93"/>
      <c r="G46" s="31"/>
      <c r="H46" s="93"/>
      <c r="I46" s="31"/>
      <c r="J46" s="93"/>
      <c r="K46" s="31"/>
      <c r="L46" s="93"/>
      <c r="M46" s="31"/>
      <c r="N46" s="93"/>
      <c r="O46" s="31"/>
      <c r="P46" s="93"/>
      <c r="Q46" s="31"/>
      <c r="R46" s="93"/>
      <c r="S46" s="44"/>
      <c r="T46" s="61" t="str">
        <f t="shared" si="4"/>
        <v/>
      </c>
      <c r="V46" s="45" t="str">
        <f>IF(P46=0,"",R46/P46-1)</f>
        <v/>
      </c>
    </row>
    <row r="47" spans="2:24" s="46" customFormat="1" ht="36" customHeight="1">
      <c r="B47" s="39"/>
      <c r="C47" s="40"/>
      <c r="D47" s="41"/>
      <c r="E47" s="42"/>
      <c r="F47" s="43"/>
      <c r="G47" s="31"/>
      <c r="H47" s="43"/>
      <c r="I47" s="31"/>
      <c r="J47" s="43"/>
      <c r="K47" s="31"/>
      <c r="L47" s="43"/>
      <c r="M47" s="31"/>
      <c r="N47" s="43"/>
      <c r="O47" s="31"/>
      <c r="P47" s="43"/>
      <c r="Q47" s="31"/>
      <c r="R47" s="43"/>
      <c r="S47" s="44"/>
      <c r="T47" s="45"/>
      <c r="V47" s="45"/>
    </row>
    <row r="48" spans="2:24" s="46" customFormat="1" ht="23.25">
      <c r="B48" s="39" t="str">
        <f>"012"</f>
        <v>012</v>
      </c>
      <c r="C48" s="40" t="s">
        <v>41</v>
      </c>
      <c r="D48" s="41"/>
      <c r="E48" s="42"/>
      <c r="F48" s="93"/>
      <c r="G48" s="31"/>
      <c r="H48" s="93"/>
      <c r="I48" s="31"/>
      <c r="J48" s="93"/>
      <c r="K48" s="31"/>
      <c r="L48" s="93"/>
      <c r="M48" s="31"/>
      <c r="N48" s="93"/>
      <c r="O48" s="31"/>
      <c r="P48" s="93"/>
      <c r="Q48" s="31"/>
      <c r="R48" s="93"/>
      <c r="S48" s="44"/>
      <c r="T48" s="66" t="str">
        <f>IF(N48=0,"",P48/N48-1)</f>
        <v/>
      </c>
      <c r="V48" s="66" t="str">
        <f>IF(P48=0,"",R48/P48-1)</f>
        <v/>
      </c>
    </row>
    <row r="49" spans="2:22" s="62" customFormat="1" ht="23.25">
      <c r="B49" s="56"/>
      <c r="C49" s="68">
        <v>621</v>
      </c>
      <c r="D49" s="69" t="s">
        <v>42</v>
      </c>
      <c r="E49" s="57"/>
      <c r="F49" s="95"/>
      <c r="G49" s="31"/>
      <c r="H49" s="95"/>
      <c r="I49" s="31"/>
      <c r="J49" s="95"/>
      <c r="K49" s="31"/>
      <c r="L49" s="95"/>
      <c r="M49" s="31"/>
      <c r="N49" s="95"/>
      <c r="O49" s="31"/>
      <c r="P49" s="95"/>
      <c r="Q49" s="31"/>
      <c r="R49" s="95"/>
      <c r="S49" s="60"/>
      <c r="T49" s="61" t="str">
        <f>IF(N40=0,"",P40/N40-1)</f>
        <v/>
      </c>
      <c r="V49" s="61" t="str">
        <f>IF(P49=0,"",R49/P49-1)</f>
        <v/>
      </c>
    </row>
    <row r="50" spans="2:22" s="64" customFormat="1" ht="23.25">
      <c r="B50" s="63"/>
      <c r="C50" s="68">
        <v>633</v>
      </c>
      <c r="D50" s="58" t="s">
        <v>43</v>
      </c>
      <c r="E50" s="57"/>
      <c r="F50" s="95"/>
      <c r="G50" s="31"/>
      <c r="H50" s="95"/>
      <c r="I50" s="31"/>
      <c r="J50" s="95"/>
      <c r="K50" s="31"/>
      <c r="L50" s="95"/>
      <c r="M50" s="31"/>
      <c r="N50" s="95"/>
      <c r="O50" s="31"/>
      <c r="P50" s="95"/>
      <c r="Q50" s="31"/>
      <c r="R50" s="95"/>
      <c r="S50" s="31"/>
      <c r="T50" s="61" t="str">
        <f t="shared" ref="T50:T55" si="6">IF(N41=0,"",P41/N41-1)</f>
        <v/>
      </c>
      <c r="V50" s="61" t="str">
        <f t="shared" ref="V50:V74" si="7">IF(P50=0,"",R50/P50-1)</f>
        <v/>
      </c>
    </row>
    <row r="51" spans="2:22" s="64" customFormat="1" ht="23.25">
      <c r="B51" s="63"/>
      <c r="C51" s="68">
        <v>6411</v>
      </c>
      <c r="D51" s="58" t="s">
        <v>44</v>
      </c>
      <c r="E51" s="57"/>
      <c r="F51" s="95"/>
      <c r="G51" s="31"/>
      <c r="H51" s="95"/>
      <c r="I51" s="31"/>
      <c r="J51" s="95"/>
      <c r="K51" s="31"/>
      <c r="L51" s="95"/>
      <c r="M51" s="31"/>
      <c r="N51" s="95"/>
      <c r="O51" s="31"/>
      <c r="P51" s="95"/>
      <c r="Q51" s="31"/>
      <c r="R51" s="95"/>
      <c r="S51" s="31"/>
      <c r="T51" s="61" t="str">
        <f t="shared" si="6"/>
        <v/>
      </c>
      <c r="V51" s="61" t="str">
        <f t="shared" si="7"/>
        <v/>
      </c>
    </row>
    <row r="52" spans="2:22" s="64" customFormat="1" ht="23.25">
      <c r="B52" s="63"/>
      <c r="C52" s="68" t="s">
        <v>45</v>
      </c>
      <c r="D52" s="58" t="s">
        <v>46</v>
      </c>
      <c r="E52" s="57"/>
      <c r="F52" s="95"/>
      <c r="G52" s="31"/>
      <c r="H52" s="95"/>
      <c r="I52" s="31"/>
      <c r="J52" s="95"/>
      <c r="K52" s="31"/>
      <c r="L52" s="95"/>
      <c r="M52" s="31"/>
      <c r="N52" s="95"/>
      <c r="O52" s="31"/>
      <c r="P52" s="95"/>
      <c r="Q52" s="31"/>
      <c r="R52" s="95"/>
      <c r="S52" s="31"/>
      <c r="T52" s="61" t="str">
        <f t="shared" si="6"/>
        <v/>
      </c>
      <c r="V52" s="61" t="str">
        <f t="shared" si="7"/>
        <v/>
      </c>
    </row>
    <row r="53" spans="2:22" s="74" customFormat="1" ht="23.25">
      <c r="B53" s="70"/>
      <c r="C53" s="71">
        <v>6416</v>
      </c>
      <c r="D53" s="72" t="s">
        <v>47</v>
      </c>
      <c r="E53" s="73"/>
      <c r="F53" s="95"/>
      <c r="G53" s="31"/>
      <c r="H53" s="95"/>
      <c r="I53" s="31"/>
      <c r="J53" s="95"/>
      <c r="K53" s="31"/>
      <c r="L53" s="95"/>
      <c r="M53" s="31"/>
      <c r="N53" s="95"/>
      <c r="O53" s="31"/>
      <c r="P53" s="95"/>
      <c r="Q53" s="31"/>
      <c r="R53" s="95"/>
      <c r="S53" s="31"/>
      <c r="T53" s="61" t="str">
        <f t="shared" si="6"/>
        <v/>
      </c>
      <c r="V53" s="61" t="str">
        <f t="shared" si="7"/>
        <v/>
      </c>
    </row>
    <row r="54" spans="2:22" s="64" customFormat="1" ht="23.25">
      <c r="B54" s="63"/>
      <c r="C54" s="68">
        <v>6417</v>
      </c>
      <c r="D54" s="69" t="s">
        <v>48</v>
      </c>
      <c r="E54" s="57"/>
      <c r="F54" s="95"/>
      <c r="G54" s="31"/>
      <c r="H54" s="95"/>
      <c r="I54" s="31"/>
      <c r="J54" s="95"/>
      <c r="K54" s="31"/>
      <c r="L54" s="95"/>
      <c r="M54" s="31"/>
      <c r="N54" s="95"/>
      <c r="O54" s="31"/>
      <c r="P54" s="95"/>
      <c r="Q54" s="31"/>
      <c r="R54" s="95"/>
      <c r="S54" s="31"/>
      <c r="T54" s="61" t="str">
        <f t="shared" si="6"/>
        <v/>
      </c>
      <c r="V54" s="61" t="str">
        <f t="shared" si="7"/>
        <v/>
      </c>
    </row>
    <row r="55" spans="2:22" s="64" customFormat="1" ht="23.25">
      <c r="B55" s="63"/>
      <c r="C55" s="58" t="s">
        <v>49</v>
      </c>
      <c r="D55" s="75"/>
      <c r="E55" s="57"/>
      <c r="F55" s="67">
        <f>F48-F49-F50-F51-F52-F53-F54</f>
        <v>0</v>
      </c>
      <c r="G55" s="31"/>
      <c r="H55" s="67">
        <f>H48-H49-H50-H51-H52-H53-H54</f>
        <v>0</v>
      </c>
      <c r="I55" s="31"/>
      <c r="J55" s="67">
        <f>J48-J49-J50-J51-J52-J53-J54</f>
        <v>0</v>
      </c>
      <c r="K55" s="31"/>
      <c r="L55" s="67">
        <f>L48-L49-L50-L51-L52-L53-L54</f>
        <v>0</v>
      </c>
      <c r="M55" s="31"/>
      <c r="N55" s="67">
        <f>N48-N49-N50-N51-N52-N53-N54</f>
        <v>0</v>
      </c>
      <c r="O55" s="31"/>
      <c r="P55" s="67">
        <f>P48-P49-P50-P51-P52-P53-P54</f>
        <v>0</v>
      </c>
      <c r="Q55" s="31"/>
      <c r="R55" s="67">
        <f>R48-R49-R50-R51-R52-R53-R54</f>
        <v>0</v>
      </c>
      <c r="S55" s="60"/>
      <c r="T55" s="61" t="str">
        <f t="shared" si="6"/>
        <v/>
      </c>
      <c r="V55" s="61" t="str">
        <f t="shared" si="7"/>
        <v/>
      </c>
    </row>
    <row r="56" spans="2:22" s="46" customFormat="1" ht="36" customHeight="1">
      <c r="B56" s="39">
        <v>65</v>
      </c>
      <c r="C56" s="40" t="s">
        <v>50</v>
      </c>
      <c r="D56" s="41"/>
      <c r="E56" s="42"/>
      <c r="F56" s="93"/>
      <c r="G56" s="31"/>
      <c r="H56" s="93"/>
      <c r="I56" s="31"/>
      <c r="J56" s="93"/>
      <c r="K56" s="31"/>
      <c r="L56" s="93"/>
      <c r="M56" s="31"/>
      <c r="N56" s="93"/>
      <c r="O56" s="31"/>
      <c r="P56" s="93"/>
      <c r="Q56" s="31"/>
      <c r="R56" s="93"/>
      <c r="S56" s="44"/>
      <c r="T56" s="61" t="str">
        <f t="shared" ref="T51:V66" si="8">IF(N56=0,"",P56/N56-1)</f>
        <v/>
      </c>
      <c r="V56" s="61" t="str">
        <f t="shared" si="7"/>
        <v/>
      </c>
    </row>
    <row r="57" spans="2:22" s="64" customFormat="1" ht="23.25">
      <c r="B57" s="63"/>
      <c r="C57" s="33"/>
      <c r="D57" s="58" t="s">
        <v>51</v>
      </c>
      <c r="E57" s="57"/>
      <c r="F57" s="95"/>
      <c r="G57" s="31"/>
      <c r="H57" s="95"/>
      <c r="I57" s="31"/>
      <c r="J57" s="95"/>
      <c r="K57" s="31"/>
      <c r="L57" s="95"/>
      <c r="M57" s="31"/>
      <c r="N57" s="95"/>
      <c r="O57" s="31"/>
      <c r="P57" s="95"/>
      <c r="Q57" s="31"/>
      <c r="R57" s="95"/>
      <c r="S57" s="31"/>
      <c r="T57" s="61" t="str">
        <f t="shared" si="8"/>
        <v/>
      </c>
      <c r="V57" s="61" t="str">
        <f t="shared" si="7"/>
        <v/>
      </c>
    </row>
    <row r="58" spans="2:22" s="64" customFormat="1" ht="23.25">
      <c r="B58" s="63"/>
      <c r="C58" s="33"/>
      <c r="D58" s="58" t="s">
        <v>52</v>
      </c>
      <c r="E58" s="57"/>
      <c r="F58" s="95"/>
      <c r="G58" s="31"/>
      <c r="H58" s="95"/>
      <c r="I58" s="31"/>
      <c r="J58" s="95"/>
      <c r="K58" s="31"/>
      <c r="L58" s="95"/>
      <c r="M58" s="31"/>
      <c r="N58" s="95"/>
      <c r="O58" s="31"/>
      <c r="P58" s="95"/>
      <c r="Q58" s="31"/>
      <c r="R58" s="95"/>
      <c r="S58" s="31"/>
      <c r="T58" s="61" t="str">
        <f t="shared" si="8"/>
        <v/>
      </c>
      <c r="V58" s="61" t="str">
        <f t="shared" si="7"/>
        <v/>
      </c>
    </row>
    <row r="59" spans="2:22" s="64" customFormat="1" ht="23.25">
      <c r="B59" s="63"/>
      <c r="C59" s="33"/>
      <c r="D59" s="58" t="s">
        <v>53</v>
      </c>
      <c r="E59" s="57"/>
      <c r="F59" s="95"/>
      <c r="G59" s="31"/>
      <c r="H59" s="95"/>
      <c r="I59" s="31"/>
      <c r="J59" s="95"/>
      <c r="K59" s="31"/>
      <c r="L59" s="95"/>
      <c r="M59" s="31"/>
      <c r="N59" s="95"/>
      <c r="O59" s="31"/>
      <c r="P59" s="95"/>
      <c r="Q59" s="31"/>
      <c r="R59" s="95"/>
      <c r="S59" s="31"/>
      <c r="T59" s="61" t="str">
        <f t="shared" si="8"/>
        <v/>
      </c>
      <c r="V59" s="61" t="str">
        <f t="shared" si="7"/>
        <v/>
      </c>
    </row>
    <row r="60" spans="2:22" s="64" customFormat="1" ht="23.25">
      <c r="B60" s="63"/>
      <c r="C60" s="33"/>
      <c r="D60" s="58" t="s">
        <v>54</v>
      </c>
      <c r="E60" s="57"/>
      <c r="F60" s="95"/>
      <c r="G60" s="31"/>
      <c r="H60" s="95"/>
      <c r="I60" s="31"/>
      <c r="J60" s="95"/>
      <c r="K60" s="31"/>
      <c r="L60" s="95"/>
      <c r="M60" s="31"/>
      <c r="N60" s="95"/>
      <c r="O60" s="31"/>
      <c r="P60" s="95"/>
      <c r="Q60" s="31"/>
      <c r="R60" s="95"/>
      <c r="S60" s="31"/>
      <c r="T60" s="61" t="str">
        <f t="shared" si="8"/>
        <v/>
      </c>
      <c r="V60" s="61" t="str">
        <f t="shared" si="7"/>
        <v/>
      </c>
    </row>
    <row r="61" spans="2:22" s="64" customFormat="1" ht="23.25">
      <c r="B61" s="63"/>
      <c r="C61" s="33"/>
      <c r="D61" s="58" t="s">
        <v>55</v>
      </c>
      <c r="E61" s="57"/>
      <c r="F61" s="95"/>
      <c r="G61" s="31"/>
      <c r="H61" s="95"/>
      <c r="I61" s="31"/>
      <c r="J61" s="95"/>
      <c r="K61" s="31"/>
      <c r="L61" s="95"/>
      <c r="M61" s="31"/>
      <c r="N61" s="95"/>
      <c r="O61" s="31"/>
      <c r="P61" s="95"/>
      <c r="Q61" s="31"/>
      <c r="R61" s="95"/>
      <c r="S61" s="31"/>
      <c r="T61" s="61" t="str">
        <f>IF(N61=0,"",P61/N61-1)</f>
        <v/>
      </c>
      <c r="V61" s="61" t="str">
        <f t="shared" si="7"/>
        <v/>
      </c>
    </row>
    <row r="62" spans="2:22" s="64" customFormat="1" ht="23.25">
      <c r="B62" s="63"/>
      <c r="C62" s="33"/>
      <c r="D62" s="58" t="s">
        <v>56</v>
      </c>
      <c r="E62" s="57"/>
      <c r="F62" s="95"/>
      <c r="G62" s="31"/>
      <c r="H62" s="95"/>
      <c r="I62" s="31"/>
      <c r="J62" s="95"/>
      <c r="K62" s="31"/>
      <c r="L62" s="95"/>
      <c r="M62" s="31"/>
      <c r="N62" s="95"/>
      <c r="O62" s="31"/>
      <c r="P62" s="95"/>
      <c r="Q62" s="31"/>
      <c r="R62" s="95"/>
      <c r="S62" s="31"/>
      <c r="T62" s="61" t="str">
        <f t="shared" si="8"/>
        <v/>
      </c>
      <c r="V62" s="61" t="str">
        <f t="shared" si="7"/>
        <v/>
      </c>
    </row>
    <row r="63" spans="2:22" s="64" customFormat="1" ht="36" hidden="1" customHeight="1">
      <c r="B63" s="63"/>
      <c r="C63" s="33"/>
      <c r="D63" s="58" t="s">
        <v>57</v>
      </c>
      <c r="E63" s="57"/>
      <c r="F63" s="95"/>
      <c r="G63" s="31"/>
      <c r="H63" s="95"/>
      <c r="I63" s="31"/>
      <c r="J63" s="95"/>
      <c r="K63" s="31"/>
      <c r="L63" s="95"/>
      <c r="M63" s="31"/>
      <c r="N63" s="95"/>
      <c r="O63" s="31"/>
      <c r="P63" s="95"/>
      <c r="Q63" s="31"/>
      <c r="R63" s="95"/>
      <c r="S63" s="31"/>
      <c r="T63" s="61" t="str">
        <f t="shared" si="8"/>
        <v/>
      </c>
      <c r="V63" s="61" t="str">
        <f t="shared" si="7"/>
        <v/>
      </c>
    </row>
    <row r="64" spans="2:22" s="64" customFormat="1" ht="23.25">
      <c r="B64" s="63"/>
      <c r="C64" s="33"/>
      <c r="D64" s="58" t="s">
        <v>58</v>
      </c>
      <c r="E64" s="57"/>
      <c r="F64" s="95"/>
      <c r="G64" s="31"/>
      <c r="H64" s="95"/>
      <c r="I64" s="31"/>
      <c r="J64" s="95"/>
      <c r="K64" s="31"/>
      <c r="L64" s="95"/>
      <c r="M64" s="31"/>
      <c r="N64" s="95"/>
      <c r="O64" s="31"/>
      <c r="P64" s="95"/>
      <c r="Q64" s="31"/>
      <c r="R64" s="95"/>
      <c r="S64" s="31"/>
      <c r="T64" s="61" t="str">
        <f t="shared" si="8"/>
        <v/>
      </c>
      <c r="V64" s="61" t="str">
        <f t="shared" si="7"/>
        <v/>
      </c>
    </row>
    <row r="65" spans="2:25" s="64" customFormat="1" ht="23.25">
      <c r="B65" s="76"/>
      <c r="C65" s="33"/>
      <c r="D65" s="58" t="s">
        <v>59</v>
      </c>
      <c r="E65" s="57"/>
      <c r="F65" s="95"/>
      <c r="G65" s="31"/>
      <c r="H65" s="95"/>
      <c r="I65" s="31"/>
      <c r="J65" s="95"/>
      <c r="K65" s="31"/>
      <c r="L65" s="95"/>
      <c r="M65" s="31"/>
      <c r="N65" s="95"/>
      <c r="O65" s="31"/>
      <c r="P65" s="95"/>
      <c r="Q65" s="31"/>
      <c r="R65" s="95"/>
      <c r="S65" s="31"/>
      <c r="T65" s="61" t="str">
        <f t="shared" si="8"/>
        <v/>
      </c>
      <c r="V65" s="61" t="str">
        <f t="shared" si="7"/>
        <v/>
      </c>
    </row>
    <row r="66" spans="2:25" s="64" customFormat="1" ht="23.25">
      <c r="B66" s="76"/>
      <c r="C66" s="33"/>
      <c r="D66" s="58" t="s">
        <v>60</v>
      </c>
      <c r="E66" s="57"/>
      <c r="F66" s="95"/>
      <c r="G66" s="31"/>
      <c r="H66" s="95"/>
      <c r="I66" s="31"/>
      <c r="J66" s="95"/>
      <c r="K66" s="31"/>
      <c r="L66" s="95"/>
      <c r="M66" s="31"/>
      <c r="N66" s="95"/>
      <c r="O66" s="31"/>
      <c r="P66" s="95"/>
      <c r="Q66" s="31"/>
      <c r="R66" s="95"/>
      <c r="S66" s="31"/>
      <c r="T66" s="61" t="str">
        <f t="shared" si="8"/>
        <v/>
      </c>
      <c r="V66" s="61" t="str">
        <f t="shared" si="7"/>
        <v/>
      </c>
    </row>
    <row r="67" spans="2:25" s="46" customFormat="1" ht="36" customHeight="1">
      <c r="B67" s="39" t="s">
        <v>61</v>
      </c>
      <c r="C67" s="40" t="s">
        <v>62</v>
      </c>
      <c r="D67" s="41"/>
      <c r="E67" s="42"/>
      <c r="F67" s="77">
        <f>F17-F19-F26-F38-F46-F48-F56</f>
        <v>0</v>
      </c>
      <c r="G67" s="31"/>
      <c r="H67" s="77">
        <f>H17-H19-H26-H38-H46-H48-H56</f>
        <v>0</v>
      </c>
      <c r="I67" s="31"/>
      <c r="J67" s="77">
        <f>J17-J19-J26-J38-J46-J48-J56</f>
        <v>0</v>
      </c>
      <c r="K67" s="31"/>
      <c r="L67" s="77">
        <f>L17-L19-L26-L38-L46-L48-L56</f>
        <v>0</v>
      </c>
      <c r="M67" s="31"/>
      <c r="N67" s="77">
        <f>N17-N19-N26-N38-N46-N48-N56</f>
        <v>0</v>
      </c>
      <c r="O67" s="31"/>
      <c r="P67" s="77">
        <f>P17-P19-P26-P38-P46-P48-P56</f>
        <v>0</v>
      </c>
      <c r="Q67" s="31"/>
      <c r="R67" s="77">
        <f>R17-R19-R26-R38-R46-R48-R56</f>
        <v>0</v>
      </c>
      <c r="S67" s="44"/>
      <c r="T67" s="66" t="str">
        <f>IF(N67=0,"",P67/L67-1)</f>
        <v/>
      </c>
      <c r="V67" s="66" t="str">
        <f t="shared" si="7"/>
        <v/>
      </c>
    </row>
    <row r="68" spans="2:25" s="46" customFormat="1" ht="23.25">
      <c r="B68" s="39"/>
      <c r="C68" s="42"/>
      <c r="D68" s="58" t="s">
        <v>63</v>
      </c>
      <c r="E68" s="42"/>
      <c r="F68" s="93"/>
      <c r="G68" s="31"/>
      <c r="H68" s="95"/>
      <c r="I68" s="31"/>
      <c r="J68" s="95"/>
      <c r="K68" s="31"/>
      <c r="L68" s="95"/>
      <c r="M68" s="31"/>
      <c r="N68" s="97"/>
      <c r="O68" s="31"/>
      <c r="P68" s="97"/>
      <c r="Q68" s="31"/>
      <c r="R68" s="97"/>
      <c r="S68" s="44"/>
      <c r="T68" s="61" t="str">
        <f>IF(N68=0,"",P68/N68-1)</f>
        <v/>
      </c>
      <c r="V68" s="61" t="str">
        <f t="shared" si="7"/>
        <v/>
      </c>
    </row>
    <row r="69" spans="2:25" s="46" customFormat="1" ht="23.25">
      <c r="B69" s="76"/>
      <c r="C69" s="33"/>
      <c r="D69" s="58" t="s">
        <v>64</v>
      </c>
      <c r="E69" s="57"/>
      <c r="F69" s="95"/>
      <c r="G69" s="31"/>
      <c r="H69" s="95"/>
      <c r="I69" s="31"/>
      <c r="J69" s="95"/>
      <c r="K69" s="31"/>
      <c r="L69" s="95"/>
      <c r="M69" s="31"/>
      <c r="N69" s="95"/>
      <c r="O69" s="31"/>
      <c r="P69" s="95"/>
      <c r="Q69" s="31"/>
      <c r="R69" s="95"/>
      <c r="S69" s="31"/>
      <c r="T69" s="61" t="str">
        <f t="shared" ref="T69:T70" si="9">IF(N69=0,"",P69/N69-1)</f>
        <v/>
      </c>
      <c r="V69" s="61" t="str">
        <f t="shared" si="7"/>
        <v/>
      </c>
    </row>
    <row r="70" spans="2:25" s="46" customFormat="1" ht="23.25">
      <c r="B70" s="76"/>
      <c r="C70" s="33"/>
      <c r="D70" s="58" t="s">
        <v>65</v>
      </c>
      <c r="E70" s="57"/>
      <c r="F70" s="95"/>
      <c r="G70" s="31"/>
      <c r="H70" s="95"/>
      <c r="I70" s="31"/>
      <c r="J70" s="95"/>
      <c r="K70" s="31"/>
      <c r="L70" s="95"/>
      <c r="M70" s="31"/>
      <c r="N70" s="95"/>
      <c r="O70" s="31"/>
      <c r="P70" s="95"/>
      <c r="Q70" s="31"/>
      <c r="R70" s="95"/>
      <c r="S70" s="31"/>
      <c r="T70" s="61" t="str">
        <f t="shared" si="9"/>
        <v/>
      </c>
      <c r="V70" s="61" t="str">
        <f t="shared" si="7"/>
        <v/>
      </c>
    </row>
    <row r="71" spans="2:25" s="46" customFormat="1" ht="23.25">
      <c r="B71" s="76"/>
      <c r="C71" s="33"/>
      <c r="D71" s="58" t="s">
        <v>66</v>
      </c>
      <c r="E71" s="57"/>
      <c r="F71" s="95"/>
      <c r="G71" s="31"/>
      <c r="H71" s="95"/>
      <c r="I71" s="31"/>
      <c r="J71" s="95"/>
      <c r="K71" s="31"/>
      <c r="L71" s="95"/>
      <c r="M71" s="31"/>
      <c r="N71" s="95"/>
      <c r="O71" s="31"/>
      <c r="P71" s="95"/>
      <c r="Q71" s="31"/>
      <c r="R71" s="95"/>
      <c r="S71" s="31"/>
      <c r="T71" s="61" t="str">
        <f>IF(N71=0,"",P71/N71-1)</f>
        <v/>
      </c>
      <c r="V71" s="61" t="str">
        <f t="shared" si="7"/>
        <v/>
      </c>
    </row>
    <row r="72" spans="2:25" s="46" customFormat="1" ht="23.25">
      <c r="B72" s="76"/>
      <c r="C72" s="33"/>
      <c r="D72" s="58" t="s">
        <v>67</v>
      </c>
      <c r="E72" s="57"/>
      <c r="F72" s="95"/>
      <c r="G72" s="31"/>
      <c r="H72" s="95"/>
      <c r="I72" s="31"/>
      <c r="J72" s="95"/>
      <c r="K72" s="31"/>
      <c r="L72" s="95"/>
      <c r="M72" s="31"/>
      <c r="N72" s="95"/>
      <c r="O72" s="31"/>
      <c r="P72" s="95"/>
      <c r="Q72" s="31"/>
      <c r="R72" s="95"/>
      <c r="S72" s="31"/>
      <c r="T72" s="61" t="str">
        <f>IF(N72=0,"",P72/N72-1)</f>
        <v/>
      </c>
      <c r="V72" s="61" t="str">
        <f t="shared" si="7"/>
        <v/>
      </c>
    </row>
    <row r="73" spans="2:25" s="46" customFormat="1" ht="23.25">
      <c r="B73" s="78"/>
      <c r="C73" s="33"/>
      <c r="D73" s="58" t="s">
        <v>68</v>
      </c>
      <c r="E73" s="57"/>
      <c r="F73" s="79"/>
      <c r="G73" s="31"/>
      <c r="H73" s="79"/>
      <c r="I73" s="31"/>
      <c r="J73" s="79"/>
      <c r="K73" s="31"/>
      <c r="L73" s="79"/>
      <c r="M73" s="31"/>
      <c r="N73" s="79"/>
      <c r="O73" s="31"/>
      <c r="P73" s="79"/>
      <c r="Q73" s="31"/>
      <c r="R73" s="79"/>
      <c r="S73" s="31"/>
      <c r="T73" s="80"/>
      <c r="V73" s="80"/>
    </row>
    <row r="74" spans="2:25" s="46" customFormat="1" ht="23.25">
      <c r="B74" s="78"/>
      <c r="C74" s="33"/>
      <c r="D74" s="58" t="s">
        <v>69</v>
      </c>
      <c r="E74" s="57"/>
      <c r="F74" s="59"/>
      <c r="G74" s="31"/>
      <c r="H74" s="59"/>
      <c r="I74" s="31"/>
      <c r="J74" s="59"/>
      <c r="K74" s="31"/>
      <c r="L74" s="59"/>
      <c r="M74" s="31"/>
      <c r="N74" s="59"/>
      <c r="O74" s="31"/>
      <c r="P74" s="59"/>
      <c r="Q74" s="31"/>
      <c r="R74" s="59"/>
      <c r="S74" s="31"/>
      <c r="T74" s="61" t="str">
        <f>IF(N74=0,"",P74/N74-1)</f>
        <v/>
      </c>
      <c r="V74" s="61" t="str">
        <f>IF(P74=0,"",R74/P74-1)</f>
        <v/>
      </c>
    </row>
    <row r="75" spans="2:25" ht="36" customHeight="1" thickBot="1">
      <c r="B75" s="81"/>
      <c r="C75" s="82" t="s">
        <v>70</v>
      </c>
      <c r="D75" s="83"/>
      <c r="E75" s="33"/>
      <c r="F75" s="84"/>
      <c r="G75" s="31"/>
      <c r="H75" s="84"/>
      <c r="I75" s="31"/>
      <c r="J75" s="84"/>
      <c r="K75" s="31"/>
      <c r="L75" s="84"/>
      <c r="M75" s="31"/>
      <c r="N75" s="84"/>
      <c r="O75" s="31"/>
      <c r="P75" s="84"/>
      <c r="Q75" s="31"/>
      <c r="R75" s="84"/>
      <c r="S75" s="31"/>
      <c r="T75" s="85"/>
      <c r="V75" s="85"/>
      <c r="Y75" s="52"/>
    </row>
    <row r="76" spans="2:25" ht="36" customHeight="1">
      <c r="B76" s="11" t="s">
        <v>71</v>
      </c>
      <c r="C76" s="33"/>
      <c r="D76" s="33"/>
      <c r="E76" s="33"/>
      <c r="F76" s="33"/>
      <c r="G76" s="33"/>
      <c r="H76" s="33"/>
      <c r="I76" s="33"/>
      <c r="J76" s="32"/>
      <c r="K76" s="32"/>
      <c r="L76" s="32"/>
      <c r="M76" s="32"/>
      <c r="N76" s="60"/>
      <c r="O76" s="32"/>
      <c r="P76" s="32"/>
      <c r="Q76" s="32"/>
      <c r="R76" s="32"/>
      <c r="S76" s="32"/>
      <c r="T76" s="86"/>
    </row>
    <row r="77" spans="2:25" ht="36" customHeight="1">
      <c r="B77" s="87"/>
      <c r="C77" s="33"/>
      <c r="D77" s="33"/>
      <c r="E77" s="33"/>
      <c r="F77" s="33"/>
      <c r="G77" s="33"/>
      <c r="H77" s="33"/>
      <c r="I77" s="33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86"/>
    </row>
    <row r="78" spans="2:25" ht="36" customHeight="1">
      <c r="B78" s="6"/>
      <c r="C78" s="33"/>
      <c r="D78" s="33"/>
      <c r="E78" s="33"/>
      <c r="F78" s="33"/>
      <c r="G78" s="33"/>
      <c r="H78" s="33"/>
      <c r="I78" s="33"/>
      <c r="J78" s="31"/>
      <c r="K78" s="88"/>
      <c r="L78" s="88"/>
      <c r="M78" s="88"/>
      <c r="N78" s="88"/>
      <c r="O78" s="88"/>
      <c r="P78" s="88"/>
      <c r="Q78" s="88"/>
      <c r="R78" s="88"/>
      <c r="S78" s="88"/>
      <c r="T78" s="86"/>
    </row>
    <row r="79" spans="2:25" ht="36" customHeight="1">
      <c r="B79" s="6"/>
      <c r="C79" s="33"/>
      <c r="D79" s="33"/>
      <c r="E79" s="33"/>
      <c r="F79" s="33"/>
      <c r="G79" s="33"/>
      <c r="H79" s="33"/>
      <c r="I79" s="33"/>
      <c r="J79" s="31"/>
      <c r="K79" s="31"/>
      <c r="L79" s="88"/>
      <c r="M79" s="88"/>
      <c r="N79" s="88"/>
      <c r="O79" s="88"/>
      <c r="P79" s="88"/>
      <c r="Q79" s="88"/>
      <c r="R79" s="88"/>
      <c r="S79" s="88"/>
      <c r="T79" s="86"/>
    </row>
    <row r="80" spans="2:25" ht="36" customHeight="1">
      <c r="B80" s="6"/>
      <c r="C80" s="33"/>
      <c r="D80" s="33"/>
      <c r="E80" s="33"/>
      <c r="F80" s="33"/>
      <c r="G80" s="33"/>
      <c r="H80" s="33"/>
      <c r="I80" s="33"/>
      <c r="J80" s="31"/>
      <c r="K80" s="31"/>
      <c r="L80" s="88"/>
      <c r="M80" s="88"/>
      <c r="N80" s="88"/>
      <c r="O80" s="88"/>
      <c r="P80" s="88"/>
      <c r="Q80" s="88"/>
      <c r="R80" s="88"/>
      <c r="S80" s="88"/>
      <c r="T80" s="86"/>
    </row>
    <row r="81" spans="2:20" ht="36" customHeight="1">
      <c r="B81" s="6"/>
      <c r="C81" s="33"/>
      <c r="D81" s="33"/>
      <c r="E81" s="33"/>
      <c r="F81" s="33"/>
      <c r="G81" s="33"/>
      <c r="H81" s="33"/>
      <c r="I81" s="33"/>
      <c r="J81" s="31"/>
      <c r="K81" s="31"/>
      <c r="L81" s="88"/>
      <c r="M81" s="88"/>
      <c r="N81" s="88"/>
      <c r="O81" s="88"/>
      <c r="P81" s="88"/>
      <c r="Q81" s="88"/>
      <c r="R81" s="88"/>
      <c r="S81" s="88"/>
      <c r="T81" s="86"/>
    </row>
    <row r="82" spans="2:20" ht="36" customHeight="1">
      <c r="B82" s="6"/>
      <c r="C82" s="33"/>
      <c r="D82" s="33"/>
      <c r="E82" s="33"/>
      <c r="F82" s="33"/>
      <c r="G82" s="33"/>
      <c r="H82" s="33"/>
      <c r="I82" s="33"/>
      <c r="J82" s="31"/>
      <c r="K82" s="31"/>
      <c r="L82" s="88"/>
      <c r="M82" s="88"/>
      <c r="N82" s="88"/>
      <c r="O82" s="88"/>
      <c r="P82" s="88"/>
      <c r="Q82" s="88"/>
      <c r="R82" s="88"/>
      <c r="S82" s="88"/>
      <c r="T82" s="86"/>
    </row>
    <row r="83" spans="2:20" ht="36" customHeight="1">
      <c r="B83" s="6"/>
      <c r="C83" s="33"/>
      <c r="D83" s="33"/>
      <c r="E83" s="33"/>
      <c r="F83" s="33"/>
      <c r="G83" s="33"/>
      <c r="H83" s="33"/>
      <c r="I83" s="33"/>
      <c r="J83" s="31"/>
      <c r="K83" s="31"/>
      <c r="L83" s="88"/>
      <c r="M83" s="88"/>
      <c r="N83" s="88"/>
      <c r="O83" s="88"/>
      <c r="P83" s="88"/>
      <c r="Q83" s="88"/>
      <c r="R83" s="88"/>
      <c r="S83" s="88"/>
      <c r="T83" s="86"/>
    </row>
    <row r="84" spans="2:20" ht="36" customHeight="1">
      <c r="B84" s="6"/>
      <c r="C84" s="33"/>
      <c r="D84" s="33"/>
      <c r="E84" s="33"/>
      <c r="F84" s="33"/>
      <c r="G84" s="33"/>
      <c r="H84" s="33"/>
      <c r="I84" s="33"/>
      <c r="J84" s="31"/>
      <c r="K84" s="31"/>
      <c r="L84" s="88"/>
      <c r="M84" s="88"/>
      <c r="N84" s="88"/>
      <c r="O84" s="88"/>
      <c r="P84" s="88"/>
      <c r="Q84" s="88"/>
      <c r="R84" s="88"/>
      <c r="S84" s="88"/>
      <c r="T84" s="86"/>
    </row>
    <row r="85" spans="2:20" ht="36" customHeight="1">
      <c r="B85" s="6"/>
      <c r="C85" s="33"/>
      <c r="D85" s="33"/>
      <c r="E85" s="33"/>
      <c r="F85" s="33"/>
      <c r="G85" s="33"/>
      <c r="H85" s="33"/>
      <c r="I85" s="33"/>
      <c r="J85" s="31"/>
      <c r="K85" s="31"/>
      <c r="L85" s="88"/>
      <c r="M85" s="88"/>
      <c r="N85" s="88"/>
      <c r="O85" s="88"/>
      <c r="P85" s="88"/>
      <c r="Q85" s="88"/>
      <c r="R85" s="88"/>
      <c r="S85" s="88"/>
      <c r="T85" s="86"/>
    </row>
    <row r="86" spans="2:20" ht="36" customHeight="1">
      <c r="B86" s="6"/>
      <c r="C86" s="33"/>
      <c r="D86" s="33"/>
      <c r="E86" s="33"/>
      <c r="F86" s="33"/>
      <c r="G86" s="33"/>
      <c r="H86" s="33"/>
      <c r="I86" s="33"/>
      <c r="J86" s="31"/>
      <c r="K86" s="31"/>
      <c r="L86" s="88"/>
      <c r="M86" s="88"/>
      <c r="N86" s="88"/>
      <c r="O86" s="88"/>
      <c r="P86" s="88"/>
      <c r="Q86" s="88"/>
      <c r="R86" s="88"/>
      <c r="S86" s="88"/>
      <c r="T86" s="86"/>
    </row>
    <row r="87" spans="2:20" ht="36" customHeight="1">
      <c r="B87" s="6"/>
      <c r="C87" s="33"/>
      <c r="D87" s="33"/>
      <c r="E87" s="33"/>
      <c r="F87" s="33"/>
      <c r="G87" s="33"/>
      <c r="H87" s="33"/>
      <c r="I87" s="33"/>
      <c r="J87" s="31"/>
      <c r="K87" s="31"/>
      <c r="L87" s="88"/>
      <c r="M87" s="88"/>
      <c r="N87" s="88"/>
      <c r="O87" s="88"/>
      <c r="P87" s="88"/>
      <c r="Q87" s="88"/>
      <c r="R87" s="88"/>
      <c r="S87" s="88"/>
      <c r="T87" s="86"/>
    </row>
    <row r="88" spans="2:20" ht="36" customHeight="1">
      <c r="B88" s="6"/>
      <c r="C88" s="33"/>
      <c r="D88" s="33"/>
      <c r="E88" s="33"/>
      <c r="F88" s="33"/>
      <c r="G88" s="33"/>
      <c r="H88" s="33"/>
      <c r="I88" s="33"/>
      <c r="J88" s="31"/>
      <c r="K88" s="31"/>
      <c r="L88" s="88"/>
      <c r="M88" s="88"/>
      <c r="N88" s="88"/>
      <c r="O88" s="88"/>
      <c r="P88" s="88"/>
      <c r="Q88" s="88"/>
      <c r="R88" s="88"/>
      <c r="S88" s="88"/>
      <c r="T88" s="86"/>
    </row>
    <row r="89" spans="2:20" ht="36" customHeight="1">
      <c r="B89" s="6"/>
      <c r="C89" s="33"/>
      <c r="D89" s="33"/>
      <c r="E89" s="33"/>
      <c r="F89" s="33"/>
      <c r="G89" s="33"/>
      <c r="H89" s="33"/>
      <c r="I89" s="33"/>
      <c r="J89" s="31"/>
      <c r="K89" s="31"/>
      <c r="L89" s="88"/>
      <c r="M89" s="88"/>
      <c r="N89" s="88"/>
      <c r="O89" s="88"/>
      <c r="P89" s="88"/>
      <c r="Q89" s="88"/>
      <c r="R89" s="88"/>
      <c r="S89" s="88"/>
      <c r="T89" s="86"/>
    </row>
    <row r="90" spans="2:20" ht="36" customHeight="1">
      <c r="B90" s="6"/>
      <c r="C90" s="33"/>
      <c r="D90" s="33"/>
      <c r="E90" s="33"/>
      <c r="F90" s="33"/>
      <c r="G90" s="33"/>
      <c r="H90" s="33"/>
      <c r="I90" s="33"/>
      <c r="J90" s="31"/>
      <c r="K90" s="31"/>
      <c r="L90" s="88"/>
      <c r="M90" s="88"/>
      <c r="N90" s="88"/>
      <c r="O90" s="88"/>
      <c r="P90" s="88"/>
      <c r="Q90" s="88"/>
      <c r="R90" s="88"/>
      <c r="S90" s="88"/>
      <c r="T90" s="86"/>
    </row>
    <row r="91" spans="2:20" ht="36" customHeight="1">
      <c r="B91" s="6"/>
      <c r="C91" s="33"/>
      <c r="D91" s="33"/>
      <c r="E91" s="33"/>
      <c r="F91" s="33"/>
      <c r="G91" s="33"/>
      <c r="H91" s="33"/>
      <c r="I91" s="33"/>
      <c r="J91" s="31"/>
      <c r="K91" s="31"/>
      <c r="L91" s="88"/>
      <c r="M91" s="88"/>
      <c r="N91" s="88"/>
      <c r="O91" s="88"/>
      <c r="P91" s="88"/>
      <c r="Q91" s="88"/>
      <c r="R91" s="88"/>
      <c r="S91" s="88"/>
      <c r="T91" s="86"/>
    </row>
    <row r="92" spans="2:20" ht="36" customHeight="1">
      <c r="B92" s="6"/>
      <c r="C92" s="33"/>
      <c r="D92" s="33"/>
      <c r="E92" s="33"/>
      <c r="F92" s="33"/>
      <c r="G92" s="33"/>
      <c r="H92" s="33"/>
      <c r="I92" s="33"/>
      <c r="J92" s="31"/>
      <c r="K92" s="31"/>
      <c r="L92" s="88"/>
      <c r="M92" s="88"/>
      <c r="N92" s="88"/>
      <c r="O92" s="88"/>
      <c r="P92" s="88"/>
      <c r="Q92" s="88"/>
      <c r="R92" s="88"/>
      <c r="S92" s="88"/>
      <c r="T92" s="86"/>
    </row>
    <row r="93" spans="2:20" ht="36" customHeight="1">
      <c r="B93" s="6"/>
      <c r="C93" s="33"/>
      <c r="D93" s="33"/>
      <c r="E93" s="33"/>
      <c r="F93" s="33"/>
      <c r="G93" s="33"/>
      <c r="H93" s="33"/>
      <c r="I93" s="33"/>
      <c r="J93" s="31"/>
      <c r="K93" s="31"/>
      <c r="L93" s="88"/>
      <c r="M93" s="88"/>
      <c r="N93" s="88"/>
      <c r="O93" s="88"/>
      <c r="P93" s="88"/>
      <c r="Q93" s="88"/>
      <c r="R93" s="88"/>
      <c r="S93" s="88"/>
      <c r="T93" s="86"/>
    </row>
    <row r="94" spans="2:20" ht="36" customHeight="1">
      <c r="B94" s="6"/>
      <c r="C94" s="33"/>
      <c r="D94" s="33"/>
      <c r="E94" s="33"/>
      <c r="F94" s="33"/>
      <c r="G94" s="33"/>
      <c r="H94" s="33"/>
      <c r="I94" s="33"/>
      <c r="J94" s="31"/>
      <c r="K94" s="31"/>
      <c r="L94" s="88"/>
      <c r="M94" s="88"/>
      <c r="N94" s="88"/>
      <c r="O94" s="88"/>
      <c r="P94" s="88"/>
      <c r="Q94" s="88"/>
      <c r="R94" s="88"/>
      <c r="S94" s="88"/>
      <c r="T94" s="86"/>
    </row>
    <row r="95" spans="2:20" ht="36" customHeight="1">
      <c r="B95" s="6"/>
      <c r="C95" s="33"/>
      <c r="D95" s="33"/>
      <c r="E95" s="33"/>
      <c r="F95" s="33"/>
      <c r="G95" s="33"/>
      <c r="H95" s="33"/>
      <c r="I95" s="33"/>
      <c r="J95" s="31"/>
      <c r="K95" s="31"/>
      <c r="L95" s="88"/>
      <c r="M95" s="88"/>
      <c r="N95" s="88"/>
      <c r="O95" s="88"/>
      <c r="P95" s="88"/>
      <c r="Q95" s="88"/>
      <c r="R95" s="88"/>
      <c r="S95" s="88"/>
      <c r="T95" s="86"/>
    </row>
    <row r="96" spans="2:20" ht="36" customHeight="1">
      <c r="B96" s="6"/>
      <c r="C96" s="33"/>
      <c r="D96" s="33"/>
      <c r="E96" s="33"/>
      <c r="F96" s="33"/>
      <c r="G96" s="33"/>
      <c r="H96" s="33"/>
      <c r="I96" s="33"/>
      <c r="J96" s="31"/>
      <c r="K96" s="31"/>
      <c r="L96" s="88"/>
      <c r="M96" s="88"/>
      <c r="N96" s="88"/>
      <c r="O96" s="88"/>
      <c r="P96" s="88"/>
      <c r="Q96" s="88"/>
      <c r="R96" s="88"/>
      <c r="S96" s="88"/>
      <c r="T96" s="86"/>
    </row>
    <row r="97" spans="2:20" ht="36" customHeight="1">
      <c r="B97" s="6"/>
      <c r="C97" s="33"/>
      <c r="D97" s="33"/>
      <c r="E97" s="33"/>
      <c r="F97" s="33"/>
      <c r="G97" s="33"/>
      <c r="H97" s="33"/>
      <c r="I97" s="33"/>
      <c r="J97" s="31"/>
      <c r="K97" s="31"/>
      <c r="L97" s="88"/>
      <c r="M97" s="88"/>
      <c r="N97" s="88"/>
      <c r="O97" s="88"/>
      <c r="P97" s="88"/>
      <c r="Q97" s="88"/>
      <c r="R97" s="88"/>
      <c r="S97" s="88"/>
      <c r="T97" s="86"/>
    </row>
    <row r="98" spans="2:20" ht="36" customHeight="1">
      <c r="B98" s="6"/>
      <c r="C98" s="33"/>
      <c r="D98" s="33"/>
      <c r="E98" s="33"/>
      <c r="F98" s="33"/>
      <c r="G98" s="33"/>
      <c r="H98" s="33"/>
      <c r="I98" s="33"/>
      <c r="J98" s="31"/>
      <c r="K98" s="31"/>
      <c r="L98" s="88"/>
      <c r="M98" s="88"/>
      <c r="N98" s="88"/>
      <c r="O98" s="88"/>
      <c r="P98" s="88"/>
      <c r="Q98" s="88"/>
      <c r="R98" s="88"/>
      <c r="S98" s="88"/>
      <c r="T98" s="86"/>
    </row>
    <row r="99" spans="2:20" ht="36" customHeight="1">
      <c r="B99" s="6"/>
      <c r="C99" s="33"/>
      <c r="D99" s="33"/>
      <c r="E99" s="33"/>
      <c r="F99" s="33"/>
      <c r="G99" s="33"/>
      <c r="H99" s="33"/>
      <c r="I99" s="33"/>
      <c r="J99" s="31"/>
      <c r="K99" s="31"/>
      <c r="L99" s="88"/>
      <c r="M99" s="88"/>
      <c r="N99" s="88"/>
      <c r="O99" s="88"/>
      <c r="P99" s="88"/>
      <c r="Q99" s="88"/>
      <c r="R99" s="88"/>
      <c r="S99" s="88"/>
      <c r="T99" s="86"/>
    </row>
    <row r="100" spans="2:20" ht="36" customHeight="1">
      <c r="B100" s="6"/>
      <c r="C100" s="33"/>
      <c r="D100" s="33"/>
      <c r="E100" s="33"/>
      <c r="F100" s="33"/>
      <c r="G100" s="33"/>
      <c r="H100" s="33"/>
      <c r="I100" s="33"/>
      <c r="J100" s="31"/>
      <c r="K100" s="31"/>
      <c r="L100" s="88"/>
      <c r="M100" s="88"/>
      <c r="N100" s="88"/>
      <c r="O100" s="88"/>
      <c r="P100" s="88"/>
      <c r="Q100" s="88"/>
      <c r="R100" s="88"/>
      <c r="S100" s="88"/>
      <c r="T100" s="86"/>
    </row>
    <row r="101" spans="2:20" ht="36" customHeight="1">
      <c r="B101" s="6"/>
      <c r="C101" s="33"/>
      <c r="D101" s="33"/>
      <c r="E101" s="33"/>
      <c r="F101" s="33"/>
      <c r="G101" s="33"/>
      <c r="H101" s="33"/>
      <c r="I101" s="33"/>
      <c r="J101" s="31"/>
      <c r="K101" s="31"/>
      <c r="L101" s="88"/>
      <c r="M101" s="88"/>
      <c r="N101" s="88"/>
      <c r="O101" s="88"/>
      <c r="P101" s="88"/>
      <c r="Q101" s="88"/>
      <c r="R101" s="88"/>
      <c r="S101" s="88"/>
      <c r="T101" s="86"/>
    </row>
    <row r="102" spans="2:20" ht="36" customHeight="1">
      <c r="B102" s="6"/>
      <c r="C102" s="33"/>
      <c r="D102" s="33"/>
      <c r="E102" s="33"/>
      <c r="F102" s="33"/>
      <c r="G102" s="33"/>
      <c r="H102" s="33"/>
      <c r="I102" s="33"/>
      <c r="J102" s="31"/>
      <c r="K102" s="31"/>
      <c r="L102" s="88"/>
      <c r="M102" s="88"/>
      <c r="N102" s="88"/>
      <c r="O102" s="88"/>
      <c r="P102" s="88"/>
      <c r="Q102" s="88"/>
      <c r="R102" s="88"/>
      <c r="S102" s="88"/>
      <c r="T102" s="86"/>
    </row>
    <row r="103" spans="2:20" ht="36" customHeight="1">
      <c r="B103" s="6"/>
      <c r="C103" s="33"/>
      <c r="D103" s="33"/>
      <c r="E103" s="33"/>
      <c r="F103" s="33"/>
      <c r="G103" s="33"/>
      <c r="H103" s="33"/>
      <c r="I103" s="33"/>
      <c r="J103" s="31"/>
      <c r="K103" s="31"/>
      <c r="L103" s="88"/>
      <c r="M103" s="88"/>
      <c r="N103" s="88"/>
      <c r="O103" s="88"/>
      <c r="P103" s="88"/>
      <c r="Q103" s="88"/>
      <c r="R103" s="88"/>
      <c r="S103" s="88"/>
      <c r="T103" s="86"/>
    </row>
    <row r="104" spans="2:20" ht="36" customHeight="1">
      <c r="B104" s="6"/>
      <c r="C104" s="33"/>
      <c r="D104" s="33"/>
      <c r="E104" s="33"/>
      <c r="F104" s="33"/>
      <c r="G104" s="33"/>
      <c r="H104" s="33"/>
      <c r="I104" s="33"/>
      <c r="J104" s="31"/>
      <c r="K104" s="31"/>
      <c r="L104" s="88"/>
      <c r="M104" s="88"/>
      <c r="N104" s="88"/>
      <c r="O104" s="88"/>
      <c r="P104" s="88"/>
      <c r="Q104" s="88"/>
      <c r="R104" s="88"/>
      <c r="S104" s="88"/>
      <c r="T104" s="86"/>
    </row>
    <row r="105" spans="2:20" ht="36" customHeight="1">
      <c r="B105" s="6"/>
      <c r="C105" s="33"/>
      <c r="D105" s="33"/>
      <c r="E105" s="33"/>
      <c r="F105" s="33"/>
      <c r="G105" s="33"/>
      <c r="H105" s="33"/>
      <c r="I105" s="33"/>
      <c r="J105" s="31"/>
      <c r="K105" s="31"/>
      <c r="L105" s="88"/>
      <c r="M105" s="88"/>
      <c r="N105" s="88"/>
      <c r="O105" s="88"/>
      <c r="P105" s="88"/>
      <c r="Q105" s="88"/>
      <c r="R105" s="88"/>
      <c r="S105" s="88"/>
      <c r="T105" s="86"/>
    </row>
    <row r="106" spans="2:20" ht="36" customHeight="1">
      <c r="B106" s="6"/>
      <c r="C106" s="33"/>
      <c r="D106" s="33"/>
      <c r="E106" s="33"/>
      <c r="F106" s="33"/>
      <c r="G106" s="33"/>
      <c r="H106" s="33"/>
      <c r="I106" s="33"/>
      <c r="J106" s="31"/>
      <c r="K106" s="31"/>
      <c r="L106" s="88"/>
      <c r="M106" s="88"/>
      <c r="N106" s="88"/>
      <c r="O106" s="88"/>
      <c r="P106" s="88"/>
      <c r="Q106" s="88"/>
      <c r="R106" s="88"/>
      <c r="S106" s="88"/>
      <c r="T106" s="86"/>
    </row>
    <row r="107" spans="2:20" ht="36" customHeight="1">
      <c r="B107" s="6"/>
      <c r="C107" s="33"/>
      <c r="D107" s="33"/>
      <c r="E107" s="33"/>
      <c r="F107" s="33"/>
      <c r="G107" s="33"/>
      <c r="H107" s="33"/>
      <c r="I107" s="33"/>
      <c r="J107" s="31"/>
      <c r="K107" s="31"/>
      <c r="L107" s="88"/>
      <c r="M107" s="88"/>
      <c r="N107" s="88"/>
      <c r="O107" s="88"/>
      <c r="P107" s="88"/>
      <c r="Q107" s="88"/>
      <c r="R107" s="88"/>
      <c r="S107" s="88"/>
      <c r="T107" s="86"/>
    </row>
    <row r="108" spans="2:20" ht="36" customHeight="1">
      <c r="B108" s="6"/>
      <c r="C108" s="33"/>
      <c r="D108" s="33"/>
      <c r="E108" s="33"/>
      <c r="F108" s="33"/>
      <c r="G108" s="33"/>
      <c r="H108" s="33"/>
      <c r="I108" s="33"/>
      <c r="J108" s="31"/>
      <c r="K108" s="31"/>
      <c r="L108" s="88"/>
      <c r="M108" s="88"/>
      <c r="N108" s="88"/>
      <c r="O108" s="88"/>
      <c r="P108" s="88"/>
      <c r="Q108" s="88"/>
      <c r="R108" s="88"/>
      <c r="S108" s="88"/>
      <c r="T108" s="86"/>
    </row>
    <row r="109" spans="2:20" ht="36" customHeight="1">
      <c r="B109" s="6"/>
      <c r="C109" s="33"/>
      <c r="D109" s="33"/>
      <c r="E109" s="33"/>
      <c r="F109" s="33"/>
      <c r="G109" s="33"/>
      <c r="H109" s="33"/>
      <c r="I109" s="33"/>
      <c r="J109" s="31"/>
      <c r="K109" s="31"/>
      <c r="L109" s="88"/>
      <c r="M109" s="88"/>
      <c r="N109" s="88"/>
      <c r="O109" s="88"/>
      <c r="P109" s="88"/>
      <c r="Q109" s="88"/>
      <c r="R109" s="88"/>
      <c r="S109" s="88"/>
      <c r="T109" s="86"/>
    </row>
    <row r="110" spans="2:20" ht="36" customHeight="1">
      <c r="B110" s="6"/>
      <c r="C110" s="33"/>
      <c r="D110" s="33"/>
      <c r="E110" s="33"/>
      <c r="F110" s="33"/>
      <c r="G110" s="33"/>
      <c r="H110" s="33"/>
      <c r="I110" s="33"/>
      <c r="J110" s="31"/>
      <c r="K110" s="31"/>
      <c r="L110" s="88"/>
      <c r="M110" s="88"/>
      <c r="N110" s="88"/>
      <c r="O110" s="88"/>
      <c r="P110" s="88"/>
      <c r="Q110" s="88"/>
      <c r="R110" s="88"/>
      <c r="S110" s="88"/>
      <c r="T110" s="86"/>
    </row>
    <row r="111" spans="2:20" ht="36" customHeight="1">
      <c r="B111" s="6"/>
      <c r="C111" s="33"/>
      <c r="D111" s="33"/>
      <c r="E111" s="33"/>
      <c r="F111" s="33"/>
      <c r="G111" s="33"/>
      <c r="H111" s="33"/>
      <c r="I111" s="33"/>
      <c r="J111" s="31"/>
      <c r="K111" s="31"/>
      <c r="L111" s="88"/>
      <c r="M111" s="88"/>
      <c r="N111" s="88"/>
      <c r="O111" s="88"/>
      <c r="P111" s="88"/>
      <c r="Q111" s="88"/>
      <c r="R111" s="88"/>
      <c r="S111" s="88"/>
      <c r="T111" s="86"/>
    </row>
    <row r="112" spans="2:20" ht="36" customHeight="1">
      <c r="B112" s="6"/>
      <c r="C112" s="33"/>
      <c r="D112" s="33"/>
      <c r="E112" s="33"/>
      <c r="F112" s="33"/>
      <c r="G112" s="33"/>
      <c r="H112" s="33"/>
      <c r="I112" s="33"/>
      <c r="J112" s="31"/>
      <c r="K112" s="31"/>
      <c r="L112" s="88"/>
      <c r="M112" s="88"/>
      <c r="N112" s="88"/>
      <c r="O112" s="88"/>
      <c r="P112" s="88"/>
      <c r="Q112" s="88"/>
      <c r="R112" s="88"/>
      <c r="S112" s="88"/>
      <c r="T112" s="86"/>
    </row>
    <row r="113" spans="2:20" ht="36" customHeight="1">
      <c r="B113" s="6"/>
      <c r="C113" s="33"/>
      <c r="D113" s="33"/>
      <c r="E113" s="33"/>
      <c r="F113" s="33"/>
      <c r="G113" s="33"/>
      <c r="H113" s="33"/>
      <c r="I113" s="33"/>
      <c r="J113" s="31"/>
      <c r="K113" s="31"/>
      <c r="L113" s="88"/>
      <c r="M113" s="88"/>
      <c r="N113" s="88"/>
      <c r="O113" s="88"/>
      <c r="P113" s="88"/>
      <c r="Q113" s="88"/>
      <c r="R113" s="88"/>
      <c r="S113" s="88"/>
      <c r="T113" s="86"/>
    </row>
    <row r="114" spans="2:20" ht="36" customHeight="1">
      <c r="B114" s="6"/>
      <c r="C114" s="33"/>
      <c r="D114" s="33"/>
      <c r="E114" s="33"/>
      <c r="F114" s="33"/>
      <c r="G114" s="33"/>
      <c r="H114" s="33"/>
      <c r="I114" s="33"/>
      <c r="J114" s="31"/>
      <c r="K114" s="31"/>
      <c r="L114" s="88"/>
      <c r="M114" s="88"/>
      <c r="N114" s="88"/>
      <c r="O114" s="88"/>
      <c r="P114" s="88"/>
      <c r="Q114" s="88"/>
      <c r="R114" s="88"/>
      <c r="S114" s="88"/>
      <c r="T114" s="86"/>
    </row>
    <row r="115" spans="2:20" ht="36" customHeight="1">
      <c r="B115" s="6"/>
      <c r="C115" s="33"/>
      <c r="D115" s="33"/>
      <c r="E115" s="33"/>
      <c r="F115" s="33"/>
      <c r="G115" s="33"/>
      <c r="H115" s="33"/>
      <c r="I115" s="33"/>
      <c r="J115" s="31"/>
      <c r="K115" s="31"/>
      <c r="L115" s="88"/>
      <c r="M115" s="88"/>
      <c r="N115" s="88"/>
      <c r="O115" s="88"/>
      <c r="P115" s="88"/>
      <c r="Q115" s="88"/>
      <c r="R115" s="88"/>
      <c r="S115" s="88"/>
      <c r="T115" s="86"/>
    </row>
    <row r="116" spans="2:20" ht="36" customHeight="1">
      <c r="B116" s="6"/>
      <c r="C116" s="33"/>
      <c r="D116" s="33"/>
      <c r="E116" s="33"/>
      <c r="F116" s="33"/>
      <c r="G116" s="33"/>
      <c r="H116" s="33"/>
      <c r="I116" s="33"/>
      <c r="J116" s="31"/>
      <c r="K116" s="31"/>
      <c r="L116" s="88"/>
      <c r="M116" s="88"/>
      <c r="N116" s="88"/>
      <c r="O116" s="88"/>
      <c r="P116" s="88"/>
      <c r="Q116" s="88"/>
      <c r="R116" s="88"/>
      <c r="S116" s="88"/>
      <c r="T116" s="86"/>
    </row>
    <row r="117" spans="2:20" ht="36" customHeight="1">
      <c r="B117" s="6"/>
      <c r="C117" s="33"/>
      <c r="D117" s="33"/>
      <c r="E117" s="33"/>
      <c r="F117" s="33"/>
      <c r="G117" s="33"/>
      <c r="H117" s="33"/>
      <c r="I117" s="33"/>
      <c r="J117" s="31"/>
      <c r="K117" s="31"/>
      <c r="L117" s="88"/>
      <c r="M117" s="88"/>
      <c r="N117" s="88"/>
      <c r="O117" s="88"/>
      <c r="P117" s="88"/>
      <c r="Q117" s="88"/>
      <c r="R117" s="88"/>
      <c r="S117" s="88"/>
      <c r="T117" s="86"/>
    </row>
    <row r="118" spans="2:20" ht="36" customHeight="1">
      <c r="B118" s="6"/>
      <c r="C118" s="33"/>
      <c r="D118" s="33"/>
      <c r="E118" s="33"/>
      <c r="F118" s="33"/>
      <c r="G118" s="33"/>
      <c r="H118" s="33"/>
      <c r="I118" s="33"/>
      <c r="J118" s="31"/>
      <c r="K118" s="31"/>
      <c r="L118" s="88"/>
      <c r="M118" s="88"/>
      <c r="N118" s="88"/>
      <c r="O118" s="88"/>
      <c r="P118" s="88"/>
      <c r="Q118" s="88"/>
      <c r="R118" s="88"/>
      <c r="S118" s="88"/>
      <c r="T118" s="86"/>
    </row>
    <row r="119" spans="2:20" ht="36" customHeight="1">
      <c r="B119" s="6"/>
      <c r="C119" s="33"/>
      <c r="D119" s="33"/>
      <c r="E119" s="33"/>
      <c r="F119" s="33"/>
      <c r="G119" s="33"/>
      <c r="H119" s="33"/>
      <c r="I119" s="33"/>
      <c r="J119" s="31"/>
      <c r="K119" s="31"/>
      <c r="L119" s="88"/>
      <c r="M119" s="88"/>
      <c r="N119" s="88"/>
      <c r="O119" s="88"/>
      <c r="P119" s="88"/>
      <c r="Q119" s="88"/>
      <c r="R119" s="88"/>
      <c r="S119" s="88"/>
      <c r="T119" s="86"/>
    </row>
    <row r="120" spans="2:20" ht="36" customHeight="1">
      <c r="B120" s="6"/>
      <c r="C120" s="33"/>
      <c r="D120" s="33"/>
      <c r="E120" s="33"/>
      <c r="F120" s="33"/>
      <c r="G120" s="33"/>
      <c r="H120" s="33"/>
      <c r="I120" s="33"/>
      <c r="J120" s="31"/>
      <c r="K120" s="31"/>
      <c r="L120" s="88"/>
      <c r="M120" s="88"/>
      <c r="N120" s="88"/>
      <c r="O120" s="88"/>
      <c r="P120" s="88"/>
      <c r="Q120" s="88"/>
      <c r="R120" s="88"/>
      <c r="S120" s="88"/>
      <c r="T120" s="86"/>
    </row>
    <row r="121" spans="2:20" ht="36" customHeight="1">
      <c r="B121" s="6"/>
      <c r="C121" s="33"/>
      <c r="D121" s="33"/>
      <c r="E121" s="33"/>
      <c r="F121" s="33"/>
      <c r="G121" s="33"/>
      <c r="H121" s="33"/>
      <c r="I121" s="33"/>
      <c r="J121" s="31"/>
      <c r="K121" s="31"/>
      <c r="L121" s="88"/>
      <c r="M121" s="88"/>
      <c r="N121" s="88"/>
      <c r="O121" s="88"/>
      <c r="P121" s="88"/>
      <c r="Q121" s="88"/>
      <c r="R121" s="88"/>
      <c r="S121" s="88"/>
      <c r="T121" s="86"/>
    </row>
    <row r="122" spans="2:20" ht="36" customHeight="1">
      <c r="B122" s="6"/>
      <c r="C122" s="33"/>
      <c r="D122" s="33"/>
      <c r="E122" s="33"/>
      <c r="F122" s="33"/>
      <c r="G122" s="33"/>
      <c r="H122" s="33"/>
      <c r="I122" s="33"/>
      <c r="J122" s="31"/>
      <c r="K122" s="31"/>
      <c r="L122" s="88"/>
      <c r="M122" s="88"/>
      <c r="N122" s="88"/>
      <c r="O122" s="88"/>
      <c r="P122" s="88"/>
      <c r="Q122" s="88"/>
      <c r="R122" s="88"/>
      <c r="S122" s="88"/>
      <c r="T122" s="86"/>
    </row>
    <row r="123" spans="2:20" ht="36" customHeight="1">
      <c r="B123" s="6"/>
      <c r="C123" s="33"/>
      <c r="D123" s="33"/>
      <c r="E123" s="33"/>
      <c r="F123" s="33"/>
      <c r="G123" s="33"/>
      <c r="H123" s="33"/>
      <c r="I123" s="33"/>
      <c r="J123" s="31"/>
      <c r="K123" s="31"/>
      <c r="L123" s="88"/>
      <c r="M123" s="88"/>
      <c r="N123" s="88"/>
      <c r="O123" s="88"/>
      <c r="P123" s="88"/>
      <c r="Q123" s="88"/>
      <c r="R123" s="88"/>
      <c r="S123" s="88"/>
      <c r="T123" s="86"/>
    </row>
    <row r="124" spans="2:20" ht="36" customHeight="1">
      <c r="B124" s="6"/>
      <c r="C124" s="33"/>
      <c r="D124" s="33"/>
      <c r="E124" s="33"/>
      <c r="F124" s="33"/>
      <c r="G124" s="33"/>
      <c r="H124" s="33"/>
      <c r="I124" s="33"/>
      <c r="J124" s="31"/>
      <c r="K124" s="31"/>
      <c r="L124" s="88"/>
      <c r="M124" s="88"/>
      <c r="N124" s="88"/>
      <c r="O124" s="88"/>
      <c r="P124" s="88"/>
      <c r="Q124" s="88"/>
      <c r="R124" s="88"/>
      <c r="S124" s="88"/>
      <c r="T124" s="86"/>
    </row>
    <row r="125" spans="2:20" ht="36" customHeight="1">
      <c r="B125" s="6"/>
      <c r="C125" s="33"/>
      <c r="D125" s="33"/>
      <c r="E125" s="33"/>
      <c r="F125" s="33"/>
      <c r="G125" s="33"/>
      <c r="H125" s="33"/>
      <c r="I125" s="33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86"/>
    </row>
    <row r="126" spans="2:20" ht="36" customHeight="1">
      <c r="B126" s="6"/>
      <c r="C126" s="33"/>
      <c r="D126" s="33"/>
      <c r="E126" s="33"/>
      <c r="F126" s="33"/>
      <c r="G126" s="33"/>
      <c r="H126" s="33"/>
      <c r="I126" s="33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86"/>
    </row>
    <row r="127" spans="2:20" ht="36" customHeight="1">
      <c r="B127" s="6"/>
      <c r="C127" s="33"/>
      <c r="D127" s="33"/>
      <c r="E127" s="33"/>
      <c r="F127" s="33"/>
      <c r="G127" s="33"/>
      <c r="H127" s="33"/>
      <c r="I127" s="33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86"/>
    </row>
    <row r="128" spans="2:20" ht="36" customHeight="1">
      <c r="B128" s="6"/>
      <c r="C128" s="33"/>
      <c r="D128" s="33"/>
      <c r="E128" s="33"/>
      <c r="F128" s="33"/>
      <c r="G128" s="33"/>
      <c r="H128" s="33"/>
      <c r="I128" s="33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86"/>
    </row>
    <row r="129" spans="2:20" ht="36" customHeight="1">
      <c r="B129" s="6"/>
      <c r="C129" s="33"/>
      <c r="D129" s="33"/>
      <c r="E129" s="33"/>
      <c r="F129" s="33"/>
      <c r="G129" s="33"/>
      <c r="H129" s="33"/>
      <c r="I129" s="33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86"/>
    </row>
    <row r="130" spans="2:20" ht="36" customHeight="1">
      <c r="B130" s="6"/>
      <c r="C130" s="33"/>
      <c r="D130" s="33"/>
      <c r="E130" s="33"/>
      <c r="F130" s="33"/>
      <c r="G130" s="33"/>
      <c r="H130" s="33"/>
      <c r="I130" s="33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86"/>
    </row>
    <row r="131" spans="2:20" ht="36" customHeight="1">
      <c r="B131" s="6"/>
      <c r="C131" s="33"/>
      <c r="D131" s="33"/>
      <c r="E131" s="33"/>
      <c r="F131" s="33"/>
      <c r="G131" s="33"/>
      <c r="H131" s="33"/>
      <c r="I131" s="33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86"/>
    </row>
    <row r="132" spans="2:20" ht="36" customHeight="1">
      <c r="B132" s="6"/>
      <c r="C132" s="33"/>
      <c r="D132" s="33"/>
      <c r="E132" s="33"/>
      <c r="F132" s="33"/>
      <c r="G132" s="33"/>
      <c r="H132" s="33"/>
      <c r="I132" s="33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86"/>
    </row>
    <row r="133" spans="2:20" ht="36" customHeight="1">
      <c r="B133" s="6"/>
      <c r="C133" s="33"/>
      <c r="D133" s="33"/>
      <c r="E133" s="33"/>
      <c r="F133" s="33"/>
      <c r="G133" s="33"/>
      <c r="H133" s="33"/>
      <c r="I133" s="33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86"/>
    </row>
    <row r="134" spans="2:20" ht="36" customHeight="1">
      <c r="B134" s="6"/>
      <c r="C134" s="33"/>
      <c r="D134" s="33"/>
      <c r="E134" s="33"/>
      <c r="F134" s="33"/>
      <c r="G134" s="33"/>
      <c r="H134" s="33"/>
      <c r="I134" s="33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86"/>
    </row>
    <row r="135" spans="2:20" ht="36" customHeight="1">
      <c r="B135" s="6"/>
      <c r="C135" s="33"/>
      <c r="D135" s="33"/>
      <c r="E135" s="33"/>
      <c r="F135" s="33"/>
      <c r="G135" s="33"/>
      <c r="H135" s="33"/>
      <c r="I135" s="33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86"/>
    </row>
    <row r="136" spans="2:20" ht="36" customHeight="1">
      <c r="B136" s="6"/>
      <c r="C136" s="33"/>
      <c r="D136" s="33"/>
      <c r="E136" s="33"/>
      <c r="F136" s="33"/>
      <c r="G136" s="33"/>
      <c r="H136" s="33"/>
      <c r="I136" s="33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86"/>
    </row>
    <row r="137" spans="2:20" ht="36" customHeight="1">
      <c r="B137" s="6"/>
      <c r="C137" s="33"/>
      <c r="D137" s="33"/>
      <c r="E137" s="33"/>
      <c r="F137" s="33"/>
      <c r="G137" s="33"/>
      <c r="H137" s="33"/>
      <c r="I137" s="33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86"/>
    </row>
    <row r="138" spans="2:20" ht="36" customHeight="1">
      <c r="B138" s="6"/>
      <c r="C138" s="33"/>
      <c r="D138" s="33"/>
      <c r="E138" s="33"/>
      <c r="F138" s="33"/>
      <c r="G138" s="33"/>
      <c r="H138" s="33"/>
      <c r="I138" s="33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86"/>
    </row>
    <row r="139" spans="2:20" ht="36" customHeight="1">
      <c r="B139" s="6"/>
      <c r="C139" s="33"/>
      <c r="D139" s="33"/>
      <c r="E139" s="33"/>
      <c r="F139" s="33"/>
      <c r="G139" s="33"/>
      <c r="H139" s="33"/>
      <c r="I139" s="33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86"/>
    </row>
    <row r="140" spans="2:20" ht="36" customHeight="1">
      <c r="B140" s="6"/>
      <c r="C140" s="33"/>
      <c r="D140" s="33"/>
      <c r="E140" s="33"/>
      <c r="F140" s="33"/>
      <c r="G140" s="33"/>
      <c r="H140" s="33"/>
      <c r="I140" s="33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86"/>
    </row>
    <row r="141" spans="2:20" ht="36" customHeight="1">
      <c r="B141" s="6"/>
      <c r="C141" s="33"/>
      <c r="D141" s="33"/>
      <c r="E141" s="33"/>
      <c r="F141" s="33"/>
      <c r="G141" s="33"/>
      <c r="H141" s="33"/>
      <c r="I141" s="33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86"/>
    </row>
    <row r="142" spans="2:20" ht="36" customHeight="1">
      <c r="B142" s="6"/>
      <c r="C142" s="33"/>
      <c r="D142" s="33"/>
      <c r="E142" s="33"/>
      <c r="F142" s="33"/>
      <c r="G142" s="33"/>
      <c r="H142" s="33"/>
      <c r="I142" s="33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86"/>
    </row>
    <row r="143" spans="2:20" ht="36" customHeight="1">
      <c r="B143" s="6"/>
      <c r="C143" s="33"/>
      <c r="D143" s="33"/>
      <c r="E143" s="33"/>
      <c r="F143" s="33"/>
      <c r="G143" s="33"/>
      <c r="H143" s="33"/>
      <c r="I143" s="33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86"/>
    </row>
    <row r="144" spans="2:20" ht="36" customHeight="1">
      <c r="B144" s="6"/>
      <c r="C144" s="33"/>
      <c r="D144" s="33"/>
      <c r="E144" s="33"/>
      <c r="F144" s="33"/>
      <c r="G144" s="33"/>
      <c r="H144" s="33"/>
      <c r="I144" s="33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86"/>
    </row>
    <row r="145" spans="2:20" ht="36" customHeight="1">
      <c r="B145" s="6"/>
      <c r="C145" s="33"/>
      <c r="D145" s="33"/>
      <c r="E145" s="33"/>
      <c r="F145" s="33"/>
      <c r="G145" s="33"/>
      <c r="H145" s="33"/>
      <c r="I145" s="33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86"/>
    </row>
    <row r="146" spans="2:20" ht="36" customHeight="1">
      <c r="B146" s="6"/>
      <c r="C146" s="33"/>
      <c r="D146" s="33"/>
      <c r="E146" s="33"/>
      <c r="F146" s="33"/>
      <c r="G146" s="33"/>
      <c r="H146" s="33"/>
      <c r="I146" s="33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86"/>
    </row>
    <row r="147" spans="2:20" ht="36" customHeight="1">
      <c r="B147" s="6"/>
      <c r="C147" s="33"/>
      <c r="D147" s="33"/>
      <c r="E147" s="33"/>
      <c r="F147" s="33"/>
      <c r="G147" s="33"/>
      <c r="H147" s="33"/>
      <c r="I147" s="33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86"/>
    </row>
    <row r="148" spans="2:20" ht="36" customHeight="1">
      <c r="B148" s="6"/>
      <c r="C148" s="33"/>
      <c r="D148" s="33"/>
      <c r="E148" s="33"/>
      <c r="F148" s="33"/>
      <c r="G148" s="33"/>
      <c r="H148" s="33"/>
      <c r="I148" s="33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86"/>
    </row>
    <row r="149" spans="2:20" ht="36" customHeight="1">
      <c r="B149" s="6"/>
      <c r="C149" s="33"/>
      <c r="D149" s="33"/>
      <c r="E149" s="33"/>
      <c r="F149" s="33"/>
      <c r="G149" s="33"/>
      <c r="H149" s="33"/>
      <c r="I149" s="33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86"/>
    </row>
    <row r="150" spans="2:20" ht="36" customHeight="1">
      <c r="B150" s="6"/>
      <c r="C150" s="33"/>
      <c r="D150" s="33"/>
      <c r="E150" s="33"/>
      <c r="F150" s="33"/>
      <c r="G150" s="33"/>
      <c r="H150" s="33"/>
      <c r="I150" s="33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86"/>
    </row>
    <row r="151" spans="2:20" ht="36" customHeight="1">
      <c r="B151" s="6"/>
      <c r="C151" s="33"/>
      <c r="D151" s="33"/>
      <c r="E151" s="33"/>
      <c r="F151" s="33"/>
      <c r="G151" s="33"/>
      <c r="H151" s="33"/>
      <c r="I151" s="33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86"/>
    </row>
    <row r="152" spans="2:20" ht="36" customHeight="1">
      <c r="B152" s="6"/>
      <c r="C152" s="33"/>
      <c r="D152" s="33"/>
      <c r="E152" s="33"/>
      <c r="F152" s="33"/>
      <c r="G152" s="33"/>
      <c r="H152" s="33"/>
      <c r="I152" s="33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86"/>
    </row>
    <row r="153" spans="2:20" ht="36" customHeight="1">
      <c r="B153" s="6"/>
      <c r="C153" s="33"/>
      <c r="D153" s="33"/>
      <c r="E153" s="33"/>
      <c r="F153" s="33"/>
      <c r="G153" s="33"/>
      <c r="H153" s="33"/>
      <c r="I153" s="33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86"/>
    </row>
    <row r="154" spans="2:20" ht="36" customHeight="1">
      <c r="B154" s="6"/>
      <c r="C154" s="33"/>
      <c r="D154" s="33"/>
      <c r="E154" s="33"/>
      <c r="F154" s="33"/>
      <c r="G154" s="33"/>
      <c r="H154" s="33"/>
      <c r="I154" s="33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86"/>
    </row>
    <row r="155" spans="2:20" ht="36" customHeight="1">
      <c r="B155" s="6"/>
      <c r="C155" s="33"/>
      <c r="D155" s="33"/>
      <c r="E155" s="33"/>
      <c r="F155" s="33"/>
      <c r="G155" s="33"/>
      <c r="H155" s="33"/>
      <c r="I155" s="33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86"/>
    </row>
    <row r="156" spans="2:20" ht="36" customHeight="1">
      <c r="B156" s="6"/>
      <c r="C156" s="33"/>
      <c r="D156" s="33"/>
      <c r="E156" s="33"/>
      <c r="F156" s="33"/>
      <c r="G156" s="33"/>
      <c r="H156" s="33"/>
      <c r="I156" s="33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86"/>
    </row>
    <row r="157" spans="2:20" ht="36" customHeight="1">
      <c r="B157" s="6"/>
      <c r="C157" s="33"/>
      <c r="D157" s="33"/>
      <c r="E157" s="33"/>
      <c r="F157" s="33"/>
      <c r="G157" s="33"/>
      <c r="H157" s="33"/>
      <c r="I157" s="33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86"/>
    </row>
    <row r="158" spans="2:20" ht="36" customHeight="1">
      <c r="B158" s="6"/>
      <c r="C158" s="33"/>
      <c r="D158" s="33"/>
      <c r="E158" s="33"/>
      <c r="F158" s="33"/>
      <c r="G158" s="33"/>
      <c r="H158" s="33"/>
      <c r="I158" s="33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86"/>
    </row>
    <row r="159" spans="2:20" ht="36" customHeight="1">
      <c r="B159" s="6"/>
      <c r="C159" s="33"/>
      <c r="D159" s="33"/>
      <c r="E159" s="33"/>
      <c r="F159" s="33"/>
      <c r="G159" s="33"/>
      <c r="H159" s="33"/>
      <c r="I159" s="33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86"/>
    </row>
    <row r="160" spans="2:20" ht="36" customHeight="1">
      <c r="B160" s="6"/>
      <c r="C160" s="33"/>
      <c r="D160" s="33"/>
      <c r="E160" s="33"/>
      <c r="F160" s="33"/>
      <c r="G160" s="33"/>
      <c r="H160" s="33"/>
      <c r="I160" s="33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86"/>
    </row>
    <row r="161" spans="2:20" ht="36" customHeight="1">
      <c r="B161" s="6"/>
      <c r="C161" s="33"/>
      <c r="D161" s="33"/>
      <c r="E161" s="33"/>
      <c r="F161" s="33"/>
      <c r="G161" s="33"/>
      <c r="H161" s="33"/>
      <c r="I161" s="33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86"/>
    </row>
    <row r="162" spans="2:20" ht="36" customHeight="1">
      <c r="B162" s="6"/>
      <c r="C162" s="33"/>
      <c r="D162" s="33"/>
      <c r="E162" s="33"/>
      <c r="F162" s="33"/>
      <c r="G162" s="33"/>
      <c r="H162" s="33"/>
      <c r="I162" s="33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86"/>
    </row>
    <row r="163" spans="2:20" ht="36" customHeight="1">
      <c r="B163" s="6"/>
      <c r="C163" s="33"/>
      <c r="D163" s="33"/>
      <c r="E163" s="33"/>
      <c r="F163" s="33"/>
      <c r="G163" s="33"/>
      <c r="H163" s="33"/>
      <c r="I163" s="33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86"/>
    </row>
    <row r="164" spans="2:20" ht="36" customHeight="1">
      <c r="B164" s="6"/>
      <c r="C164" s="33"/>
      <c r="D164" s="33"/>
      <c r="E164" s="33"/>
      <c r="F164" s="33"/>
      <c r="G164" s="33"/>
      <c r="H164" s="33"/>
      <c r="I164" s="33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86"/>
    </row>
    <row r="165" spans="2:20" ht="36" customHeight="1">
      <c r="B165" s="6"/>
      <c r="C165" s="33"/>
      <c r="D165" s="33"/>
      <c r="E165" s="33"/>
      <c r="F165" s="33"/>
      <c r="G165" s="33"/>
      <c r="H165" s="33"/>
      <c r="I165" s="33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86"/>
    </row>
    <row r="166" spans="2:20" ht="36" customHeight="1">
      <c r="B166" s="6"/>
      <c r="C166" s="33"/>
      <c r="D166" s="33"/>
      <c r="E166" s="33"/>
      <c r="F166" s="33"/>
      <c r="G166" s="33"/>
      <c r="H166" s="33"/>
      <c r="I166" s="33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86"/>
    </row>
    <row r="167" spans="2:20" ht="36" customHeight="1">
      <c r="B167" s="6"/>
      <c r="C167" s="33"/>
      <c r="D167" s="33"/>
      <c r="E167" s="33"/>
      <c r="F167" s="33"/>
      <c r="G167" s="33"/>
      <c r="H167" s="33"/>
      <c r="I167" s="33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86"/>
    </row>
    <row r="168" spans="2:20" ht="36" customHeight="1">
      <c r="B168" s="6"/>
      <c r="C168" s="33"/>
      <c r="D168" s="33"/>
      <c r="E168" s="33"/>
      <c r="F168" s="33"/>
      <c r="G168" s="33"/>
      <c r="H168" s="33"/>
      <c r="I168" s="33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86"/>
    </row>
    <row r="169" spans="2:20" ht="36" customHeight="1">
      <c r="B169" s="6"/>
      <c r="C169" s="33"/>
      <c r="D169" s="33"/>
      <c r="E169" s="33"/>
      <c r="F169" s="33"/>
      <c r="G169" s="33"/>
      <c r="H169" s="33"/>
      <c r="I169" s="33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86"/>
    </row>
    <row r="170" spans="2:20" ht="36" customHeight="1">
      <c r="B170" s="6"/>
      <c r="C170" s="33"/>
      <c r="D170" s="33"/>
      <c r="E170" s="33"/>
      <c r="F170" s="33"/>
      <c r="G170" s="33"/>
      <c r="H170" s="33"/>
      <c r="I170" s="33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86"/>
    </row>
    <row r="171" spans="2:20" ht="36" customHeight="1">
      <c r="B171" s="6"/>
      <c r="C171" s="33"/>
      <c r="D171" s="33"/>
      <c r="E171" s="33"/>
      <c r="F171" s="33"/>
      <c r="G171" s="33"/>
      <c r="H171" s="33"/>
      <c r="I171" s="33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86"/>
    </row>
    <row r="172" spans="2:20" ht="36" customHeight="1">
      <c r="B172" s="6"/>
      <c r="C172" s="33"/>
      <c r="D172" s="33"/>
      <c r="E172" s="33"/>
      <c r="F172" s="33"/>
      <c r="G172" s="33"/>
      <c r="H172" s="33"/>
      <c r="I172" s="33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86"/>
    </row>
    <row r="173" spans="2:20" ht="36" customHeight="1">
      <c r="B173" s="6"/>
      <c r="C173" s="33"/>
      <c r="D173" s="33"/>
      <c r="E173" s="33"/>
      <c r="F173" s="33"/>
      <c r="G173" s="33"/>
      <c r="H173" s="33"/>
      <c r="I173" s="33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86"/>
    </row>
    <row r="174" spans="2:20" ht="36" customHeight="1">
      <c r="B174" s="6"/>
      <c r="C174" s="33"/>
      <c r="D174" s="33"/>
      <c r="E174" s="33"/>
      <c r="F174" s="33"/>
      <c r="G174" s="33"/>
      <c r="H174" s="33"/>
      <c r="I174" s="33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86"/>
    </row>
    <row r="175" spans="2:20" ht="36" customHeight="1">
      <c r="B175" s="6"/>
      <c r="C175" s="33"/>
      <c r="D175" s="33"/>
      <c r="E175" s="33"/>
      <c r="F175" s="33"/>
      <c r="G175" s="33"/>
      <c r="H175" s="33"/>
      <c r="I175" s="33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86"/>
    </row>
    <row r="176" spans="2:20" ht="36" customHeight="1">
      <c r="B176" s="6"/>
      <c r="C176" s="33"/>
      <c r="D176" s="33"/>
      <c r="E176" s="33"/>
      <c r="F176" s="33"/>
      <c r="G176" s="33"/>
      <c r="H176" s="33"/>
      <c r="I176" s="33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86"/>
    </row>
    <row r="177" spans="2:20" ht="36" customHeight="1">
      <c r="B177" s="6"/>
      <c r="C177" s="33"/>
      <c r="D177" s="33"/>
      <c r="E177" s="33"/>
      <c r="F177" s="33"/>
      <c r="G177" s="33"/>
      <c r="H177" s="33"/>
      <c r="I177" s="33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86"/>
    </row>
    <row r="178" spans="2:20" ht="36" customHeight="1">
      <c r="B178" s="6"/>
      <c r="C178" s="33"/>
      <c r="D178" s="33"/>
      <c r="E178" s="33"/>
      <c r="F178" s="33"/>
      <c r="G178" s="33"/>
      <c r="H178" s="33"/>
      <c r="I178" s="33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86"/>
    </row>
    <row r="179" spans="2:20" ht="36" customHeight="1">
      <c r="B179" s="6"/>
      <c r="C179" s="33"/>
      <c r="D179" s="33"/>
      <c r="E179" s="33"/>
      <c r="F179" s="33"/>
      <c r="G179" s="33"/>
      <c r="H179" s="33"/>
      <c r="I179" s="33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86"/>
    </row>
    <row r="180" spans="2:20" ht="36" customHeight="1">
      <c r="B180" s="6"/>
      <c r="C180" s="33"/>
      <c r="D180" s="33"/>
      <c r="E180" s="33"/>
      <c r="F180" s="33"/>
      <c r="G180" s="33"/>
      <c r="H180" s="33"/>
      <c r="I180" s="33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86"/>
    </row>
    <row r="181" spans="2:20" ht="36" customHeight="1">
      <c r="B181" s="6"/>
      <c r="C181" s="33"/>
      <c r="D181" s="33"/>
      <c r="E181" s="33"/>
      <c r="F181" s="33"/>
      <c r="G181" s="33"/>
      <c r="H181" s="33"/>
      <c r="I181" s="33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86"/>
    </row>
    <row r="182" spans="2:20" ht="36" customHeight="1">
      <c r="B182" s="6"/>
      <c r="C182" s="33"/>
      <c r="D182" s="33"/>
      <c r="E182" s="33"/>
      <c r="F182" s="33"/>
      <c r="G182" s="33"/>
      <c r="H182" s="33"/>
      <c r="I182" s="33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86"/>
    </row>
    <row r="183" spans="2:20" ht="36" customHeight="1">
      <c r="B183" s="6"/>
      <c r="C183" s="33"/>
      <c r="D183" s="33"/>
      <c r="E183" s="33"/>
      <c r="F183" s="33"/>
      <c r="G183" s="33"/>
      <c r="H183" s="33"/>
      <c r="I183" s="33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86"/>
    </row>
    <row r="184" spans="2:20" ht="36" customHeight="1">
      <c r="B184" s="6"/>
      <c r="C184" s="33"/>
      <c r="D184" s="33"/>
      <c r="E184" s="33"/>
      <c r="F184" s="33"/>
      <c r="G184" s="33"/>
      <c r="H184" s="33"/>
      <c r="I184" s="33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86"/>
    </row>
    <row r="185" spans="2:20" ht="36" customHeight="1">
      <c r="B185" s="6"/>
      <c r="C185" s="33"/>
      <c r="D185" s="33"/>
      <c r="E185" s="33"/>
      <c r="F185" s="33"/>
      <c r="G185" s="33"/>
      <c r="H185" s="33"/>
      <c r="I185" s="33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86"/>
    </row>
    <row r="186" spans="2:20" ht="36" customHeight="1">
      <c r="B186" s="6"/>
      <c r="C186" s="33"/>
      <c r="D186" s="33"/>
      <c r="E186" s="33"/>
      <c r="F186" s="33"/>
      <c r="G186" s="33"/>
      <c r="H186" s="33"/>
      <c r="I186" s="33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86"/>
    </row>
    <row r="187" spans="2:20" ht="36" customHeight="1">
      <c r="B187" s="6"/>
      <c r="C187" s="33"/>
      <c r="D187" s="33"/>
      <c r="E187" s="33"/>
      <c r="F187" s="33"/>
      <c r="G187" s="33"/>
      <c r="H187" s="33"/>
      <c r="I187" s="33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86"/>
    </row>
    <row r="188" spans="2:20" ht="36" customHeight="1">
      <c r="B188" s="6"/>
      <c r="C188" s="33"/>
      <c r="D188" s="33"/>
      <c r="E188" s="33"/>
      <c r="F188" s="33"/>
      <c r="G188" s="33"/>
      <c r="H188" s="33"/>
      <c r="I188" s="33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86"/>
    </row>
    <row r="189" spans="2:20" ht="36" customHeight="1">
      <c r="B189" s="6"/>
      <c r="C189" s="33"/>
      <c r="D189" s="33"/>
      <c r="E189" s="33"/>
      <c r="F189" s="33"/>
      <c r="G189" s="33"/>
      <c r="H189" s="33"/>
      <c r="I189" s="33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86"/>
    </row>
    <row r="190" spans="2:20" ht="36" customHeight="1">
      <c r="B190" s="6"/>
      <c r="C190" s="33"/>
      <c r="D190" s="33"/>
      <c r="E190" s="33"/>
      <c r="F190" s="33"/>
      <c r="G190" s="33"/>
      <c r="H190" s="33"/>
      <c r="I190" s="33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86"/>
    </row>
    <row r="191" spans="2:20" ht="36" customHeight="1">
      <c r="B191" s="6"/>
      <c r="C191" s="33"/>
      <c r="D191" s="33"/>
      <c r="E191" s="33"/>
      <c r="F191" s="33"/>
      <c r="G191" s="33"/>
      <c r="H191" s="33"/>
      <c r="I191" s="33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86"/>
    </row>
    <row r="192" spans="2:20" ht="36" customHeight="1">
      <c r="B192" s="6"/>
      <c r="C192" s="33"/>
      <c r="D192" s="33"/>
      <c r="E192" s="33"/>
      <c r="F192" s="33"/>
      <c r="G192" s="33"/>
      <c r="H192" s="33"/>
      <c r="I192" s="33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86"/>
    </row>
    <row r="193" spans="2:20" ht="36" customHeight="1">
      <c r="B193" s="6"/>
      <c r="C193" s="33"/>
      <c r="D193" s="33"/>
      <c r="E193" s="33"/>
      <c r="F193" s="33"/>
      <c r="G193" s="33"/>
      <c r="H193" s="33"/>
      <c r="I193" s="33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86"/>
    </row>
    <row r="194" spans="2:20" ht="36" customHeight="1">
      <c r="B194" s="6"/>
      <c r="C194" s="33"/>
      <c r="D194" s="33"/>
      <c r="E194" s="33"/>
      <c r="F194" s="33"/>
      <c r="G194" s="33"/>
      <c r="H194" s="33"/>
      <c r="I194" s="33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86"/>
    </row>
    <row r="195" spans="2:20" ht="36" customHeight="1">
      <c r="B195" s="6"/>
      <c r="C195" s="33"/>
      <c r="D195" s="33"/>
      <c r="E195" s="33"/>
      <c r="F195" s="33"/>
      <c r="G195" s="33"/>
      <c r="H195" s="33"/>
      <c r="I195" s="33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86"/>
    </row>
    <row r="196" spans="2:20" ht="36" customHeight="1">
      <c r="B196" s="6"/>
      <c r="C196" s="33"/>
      <c r="D196" s="33"/>
      <c r="E196" s="33"/>
      <c r="F196" s="33"/>
      <c r="G196" s="33"/>
      <c r="H196" s="33"/>
      <c r="I196" s="33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86"/>
    </row>
    <row r="197" spans="2:20" ht="36" customHeight="1">
      <c r="B197" s="6"/>
      <c r="C197" s="33"/>
      <c r="D197" s="33"/>
      <c r="E197" s="33"/>
      <c r="F197" s="33"/>
      <c r="G197" s="33"/>
      <c r="H197" s="33"/>
      <c r="I197" s="33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86"/>
    </row>
    <row r="198" spans="2:20" ht="36" customHeight="1">
      <c r="B198" s="6"/>
      <c r="C198" s="33"/>
      <c r="D198" s="33"/>
      <c r="E198" s="33"/>
      <c r="F198" s="33"/>
      <c r="G198" s="33"/>
      <c r="H198" s="33"/>
      <c r="I198" s="33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86"/>
    </row>
    <row r="199" spans="2:20" ht="36" customHeight="1">
      <c r="B199" s="6"/>
      <c r="C199" s="33"/>
      <c r="D199" s="33"/>
      <c r="E199" s="33"/>
      <c r="F199" s="33"/>
      <c r="G199" s="33"/>
      <c r="H199" s="33"/>
      <c r="I199" s="33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86"/>
    </row>
    <row r="200" spans="2:20" ht="36" customHeight="1">
      <c r="B200" s="6"/>
      <c r="C200" s="33"/>
      <c r="D200" s="33"/>
      <c r="E200" s="33"/>
      <c r="F200" s="33"/>
      <c r="G200" s="33"/>
      <c r="H200" s="33"/>
      <c r="I200" s="33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86"/>
    </row>
    <row r="201" spans="2:20" ht="36" customHeight="1">
      <c r="B201" s="6"/>
      <c r="C201" s="33"/>
      <c r="D201" s="33"/>
      <c r="E201" s="33"/>
      <c r="F201" s="33"/>
      <c r="G201" s="33"/>
      <c r="H201" s="33"/>
      <c r="I201" s="33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86"/>
    </row>
    <row r="202" spans="2:20" ht="36" customHeight="1">
      <c r="B202" s="6"/>
      <c r="C202" s="33"/>
      <c r="D202" s="33"/>
      <c r="E202" s="33"/>
      <c r="F202" s="33"/>
      <c r="G202" s="33"/>
      <c r="H202" s="33"/>
      <c r="I202" s="33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86"/>
    </row>
    <row r="203" spans="2:20" ht="36" customHeight="1">
      <c r="B203" s="6"/>
      <c r="C203" s="33"/>
      <c r="D203" s="33"/>
      <c r="E203" s="33"/>
      <c r="F203" s="33"/>
      <c r="G203" s="33"/>
      <c r="H203" s="33"/>
      <c r="I203" s="33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86"/>
    </row>
    <row r="204" spans="2:20" ht="36" customHeight="1">
      <c r="B204" s="6"/>
      <c r="C204" s="33"/>
      <c r="D204" s="33"/>
      <c r="E204" s="33"/>
      <c r="F204" s="33"/>
      <c r="G204" s="33"/>
      <c r="H204" s="33"/>
      <c r="I204" s="33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86"/>
    </row>
    <row r="205" spans="2:20" ht="36" customHeight="1">
      <c r="B205" s="6"/>
      <c r="C205" s="33"/>
      <c r="D205" s="33"/>
      <c r="E205" s="33"/>
      <c r="F205" s="33"/>
      <c r="G205" s="33"/>
      <c r="H205" s="33"/>
      <c r="I205" s="33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86"/>
    </row>
    <row r="206" spans="2:20" ht="36" customHeight="1">
      <c r="B206" s="6"/>
      <c r="C206" s="33"/>
      <c r="D206" s="33"/>
      <c r="E206" s="33"/>
      <c r="F206" s="33"/>
      <c r="G206" s="33"/>
      <c r="H206" s="33"/>
      <c r="I206" s="33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86"/>
    </row>
    <row r="207" spans="2:20" ht="36" customHeight="1">
      <c r="B207" s="6"/>
      <c r="C207" s="33"/>
      <c r="D207" s="33"/>
      <c r="E207" s="33"/>
      <c r="F207" s="33"/>
      <c r="G207" s="33"/>
      <c r="H207" s="33"/>
      <c r="I207" s="33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86"/>
    </row>
    <row r="208" spans="2:20" ht="36" customHeight="1">
      <c r="B208" s="6"/>
      <c r="C208" s="33"/>
      <c r="D208" s="33"/>
      <c r="E208" s="33"/>
      <c r="F208" s="33"/>
      <c r="G208" s="33"/>
      <c r="H208" s="33"/>
      <c r="I208" s="33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86"/>
    </row>
    <row r="209" spans="2:20" ht="36" customHeight="1">
      <c r="B209" s="6"/>
      <c r="C209" s="33"/>
      <c r="D209" s="33"/>
      <c r="E209" s="33"/>
      <c r="F209" s="33"/>
      <c r="G209" s="33"/>
      <c r="H209" s="33"/>
      <c r="I209" s="33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86"/>
    </row>
    <row r="210" spans="2:20" ht="36" customHeight="1">
      <c r="B210" s="6"/>
      <c r="C210" s="33"/>
      <c r="D210" s="33"/>
      <c r="E210" s="33"/>
      <c r="F210" s="33"/>
      <c r="G210" s="33"/>
      <c r="H210" s="33"/>
      <c r="I210" s="33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86"/>
    </row>
    <row r="211" spans="2:20" ht="36" customHeight="1">
      <c r="B211" s="6"/>
      <c r="C211" s="33"/>
      <c r="D211" s="33"/>
      <c r="E211" s="33"/>
      <c r="F211" s="33"/>
      <c r="G211" s="33"/>
      <c r="H211" s="33"/>
      <c r="I211" s="33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86"/>
    </row>
    <row r="212" spans="2:20" ht="36" customHeight="1">
      <c r="B212" s="6"/>
      <c r="C212" s="33"/>
      <c r="D212" s="33"/>
      <c r="E212" s="33"/>
      <c r="F212" s="33"/>
      <c r="G212" s="33"/>
      <c r="H212" s="33"/>
      <c r="I212" s="33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86"/>
    </row>
    <row r="213" spans="2:20" ht="36" customHeight="1">
      <c r="B213" s="6"/>
      <c r="C213" s="33"/>
      <c r="D213" s="33"/>
      <c r="E213" s="33"/>
      <c r="F213" s="33"/>
      <c r="G213" s="33"/>
      <c r="H213" s="33"/>
      <c r="I213" s="33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86"/>
    </row>
    <row r="214" spans="2:20" ht="36" customHeight="1">
      <c r="B214" s="6"/>
      <c r="C214" s="33"/>
      <c r="D214" s="33"/>
      <c r="E214" s="33"/>
      <c r="F214" s="33"/>
      <c r="G214" s="33"/>
      <c r="H214" s="33"/>
      <c r="I214" s="33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86"/>
    </row>
    <row r="215" spans="2:20" ht="36" customHeight="1">
      <c r="B215" s="6"/>
      <c r="C215" s="33"/>
      <c r="D215" s="33"/>
      <c r="E215" s="33"/>
      <c r="F215" s="33"/>
      <c r="G215" s="33"/>
      <c r="H215" s="33"/>
      <c r="I215" s="33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86"/>
    </row>
    <row r="216" spans="2:20" ht="36" customHeight="1">
      <c r="B216" s="6"/>
      <c r="C216" s="33"/>
      <c r="D216" s="33"/>
      <c r="E216" s="33"/>
      <c r="F216" s="33"/>
      <c r="G216" s="33"/>
      <c r="H216" s="33"/>
      <c r="I216" s="33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86"/>
    </row>
    <row r="217" spans="2:20" ht="36" customHeight="1">
      <c r="B217" s="6"/>
      <c r="C217" s="33"/>
      <c r="D217" s="33"/>
      <c r="E217" s="33"/>
      <c r="F217" s="33"/>
      <c r="G217" s="33"/>
      <c r="H217" s="33"/>
      <c r="I217" s="33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86"/>
    </row>
    <row r="218" spans="2:20" ht="36" customHeight="1">
      <c r="B218" s="6"/>
      <c r="C218" s="33"/>
      <c r="D218" s="33"/>
      <c r="E218" s="33"/>
      <c r="F218" s="33"/>
      <c r="G218" s="33"/>
      <c r="H218" s="33"/>
      <c r="I218" s="33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86"/>
    </row>
    <row r="219" spans="2:20" ht="36" customHeight="1">
      <c r="B219" s="6"/>
      <c r="C219" s="33"/>
      <c r="D219" s="33"/>
      <c r="E219" s="33"/>
      <c r="F219" s="33"/>
      <c r="G219" s="33"/>
      <c r="H219" s="33"/>
      <c r="I219" s="33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86"/>
    </row>
    <row r="220" spans="2:20" ht="36" customHeight="1">
      <c r="B220" s="6"/>
      <c r="C220" s="33"/>
      <c r="D220" s="33"/>
      <c r="E220" s="33"/>
      <c r="F220" s="33"/>
      <c r="G220" s="33"/>
      <c r="H220" s="33"/>
      <c r="I220" s="33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86"/>
    </row>
    <row r="221" spans="2:20" ht="36" customHeight="1">
      <c r="B221" s="6"/>
      <c r="C221" s="33"/>
      <c r="D221" s="33"/>
      <c r="E221" s="33"/>
      <c r="F221" s="33"/>
      <c r="G221" s="33"/>
      <c r="H221" s="33"/>
      <c r="I221" s="33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86"/>
    </row>
    <row r="222" spans="2:20" ht="36" customHeight="1">
      <c r="B222" s="6"/>
      <c r="C222" s="33"/>
      <c r="D222" s="33"/>
      <c r="E222" s="33"/>
      <c r="F222" s="33"/>
      <c r="G222" s="33"/>
      <c r="H222" s="33"/>
      <c r="I222" s="33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86"/>
    </row>
    <row r="223" spans="2:20" ht="36" customHeight="1">
      <c r="B223" s="6"/>
      <c r="C223" s="33"/>
      <c r="D223" s="33"/>
      <c r="E223" s="33"/>
      <c r="F223" s="33"/>
      <c r="G223" s="33"/>
      <c r="H223" s="33"/>
      <c r="I223" s="33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86"/>
    </row>
    <row r="224" spans="2:20" ht="36" customHeight="1">
      <c r="B224" s="6"/>
      <c r="C224" s="33"/>
      <c r="D224" s="33"/>
      <c r="E224" s="33"/>
      <c r="F224" s="33"/>
      <c r="G224" s="33"/>
      <c r="H224" s="33"/>
      <c r="I224" s="33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86"/>
    </row>
    <row r="225" spans="2:20" ht="36" customHeight="1">
      <c r="B225" s="6"/>
      <c r="C225" s="33"/>
      <c r="D225" s="33"/>
      <c r="E225" s="33"/>
      <c r="F225" s="33"/>
      <c r="G225" s="33"/>
      <c r="H225" s="33"/>
      <c r="I225" s="33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86"/>
    </row>
    <row r="226" spans="2:20" ht="36" customHeight="1">
      <c r="B226" s="6"/>
      <c r="C226" s="33"/>
      <c r="D226" s="33"/>
      <c r="E226" s="33"/>
      <c r="F226" s="33"/>
      <c r="G226" s="33"/>
      <c r="H226" s="33"/>
      <c r="I226" s="33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86"/>
    </row>
    <row r="227" spans="2:20" ht="36" customHeight="1">
      <c r="B227" s="6"/>
      <c r="C227" s="33"/>
      <c r="D227" s="33"/>
      <c r="E227" s="33"/>
      <c r="F227" s="33"/>
      <c r="G227" s="33"/>
      <c r="H227" s="33"/>
      <c r="I227" s="33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86"/>
    </row>
    <row r="228" spans="2:20" ht="36" customHeight="1">
      <c r="B228" s="6"/>
      <c r="C228" s="33"/>
      <c r="D228" s="33"/>
      <c r="E228" s="33"/>
      <c r="F228" s="33"/>
      <c r="G228" s="33"/>
      <c r="H228" s="33"/>
      <c r="I228" s="33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86"/>
    </row>
    <row r="229" spans="2:20" ht="36" customHeight="1">
      <c r="B229" s="6"/>
      <c r="C229" s="33"/>
      <c r="D229" s="33"/>
      <c r="E229" s="33"/>
      <c r="F229" s="33"/>
      <c r="G229" s="33"/>
      <c r="H229" s="33"/>
      <c r="I229" s="33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86"/>
    </row>
    <row r="230" spans="2:20" ht="36" customHeight="1">
      <c r="B230" s="6"/>
      <c r="C230" s="33"/>
      <c r="D230" s="33"/>
      <c r="E230" s="33"/>
      <c r="F230" s="33"/>
      <c r="G230" s="33"/>
      <c r="H230" s="33"/>
      <c r="I230" s="33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86"/>
    </row>
    <row r="231" spans="2:20" ht="36" customHeight="1">
      <c r="B231" s="6"/>
      <c r="C231" s="33"/>
      <c r="D231" s="33"/>
      <c r="E231" s="33"/>
      <c r="F231" s="33"/>
      <c r="G231" s="33"/>
      <c r="H231" s="33"/>
      <c r="I231" s="33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86"/>
    </row>
    <row r="232" spans="2:20" ht="36" customHeight="1">
      <c r="B232" s="6"/>
      <c r="C232" s="33"/>
      <c r="D232" s="33"/>
      <c r="E232" s="33"/>
      <c r="F232" s="33"/>
      <c r="G232" s="33"/>
      <c r="H232" s="33"/>
      <c r="I232" s="33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86"/>
    </row>
    <row r="233" spans="2:20" ht="36" customHeight="1">
      <c r="B233" s="6"/>
      <c r="C233" s="33"/>
      <c r="D233" s="33"/>
      <c r="E233" s="33"/>
      <c r="F233" s="33"/>
      <c r="G233" s="33"/>
      <c r="H233" s="33"/>
      <c r="I233" s="33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86"/>
    </row>
    <row r="234" spans="2:20" ht="36" customHeight="1">
      <c r="B234" s="6"/>
      <c r="C234" s="33"/>
      <c r="D234" s="33"/>
      <c r="E234" s="33"/>
      <c r="F234" s="33"/>
      <c r="G234" s="33"/>
      <c r="H234" s="33"/>
      <c r="I234" s="33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86"/>
    </row>
    <row r="235" spans="2:20" ht="36" customHeight="1">
      <c r="B235" s="6"/>
      <c r="C235" s="33"/>
      <c r="D235" s="33"/>
      <c r="E235" s="33"/>
      <c r="F235" s="33"/>
      <c r="G235" s="33"/>
      <c r="H235" s="33"/>
      <c r="I235" s="33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86"/>
    </row>
    <row r="236" spans="2:20" ht="36" customHeight="1">
      <c r="B236" s="6"/>
      <c r="C236" s="33"/>
      <c r="D236" s="33"/>
      <c r="E236" s="33"/>
      <c r="F236" s="33"/>
      <c r="G236" s="33"/>
      <c r="H236" s="33"/>
      <c r="I236" s="33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86"/>
    </row>
    <row r="237" spans="2:20" ht="36" customHeight="1">
      <c r="B237" s="6"/>
      <c r="C237" s="33"/>
      <c r="D237" s="33"/>
      <c r="E237" s="33"/>
      <c r="F237" s="33"/>
      <c r="G237" s="33"/>
      <c r="H237" s="33"/>
      <c r="I237" s="33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86"/>
    </row>
    <row r="238" spans="2:20" ht="36" customHeight="1">
      <c r="B238" s="6"/>
      <c r="C238" s="33"/>
      <c r="D238" s="33"/>
      <c r="E238" s="33"/>
      <c r="F238" s="33"/>
      <c r="G238" s="33"/>
      <c r="H238" s="33"/>
      <c r="I238" s="33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86"/>
    </row>
    <row r="239" spans="2:20" ht="36" customHeight="1">
      <c r="B239" s="6"/>
      <c r="C239" s="33"/>
      <c r="D239" s="33"/>
      <c r="E239" s="33"/>
      <c r="F239" s="33"/>
      <c r="G239" s="33"/>
      <c r="H239" s="33"/>
      <c r="I239" s="33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86"/>
    </row>
    <row r="240" spans="2:20" ht="36" customHeight="1">
      <c r="B240" s="6"/>
      <c r="C240" s="33"/>
      <c r="D240" s="33"/>
      <c r="E240" s="33"/>
      <c r="F240" s="33"/>
      <c r="G240" s="33"/>
      <c r="H240" s="33"/>
      <c r="I240" s="33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86"/>
    </row>
    <row r="241" spans="2:20" ht="36" customHeight="1">
      <c r="B241" s="6"/>
      <c r="C241" s="33"/>
      <c r="D241" s="33"/>
      <c r="E241" s="33"/>
      <c r="F241" s="33"/>
      <c r="G241" s="33"/>
      <c r="H241" s="33"/>
      <c r="I241" s="33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86"/>
    </row>
    <row r="242" spans="2:20" ht="36" customHeight="1">
      <c r="B242" s="6"/>
      <c r="C242" s="33"/>
      <c r="D242" s="33"/>
      <c r="E242" s="33"/>
      <c r="F242" s="33"/>
      <c r="G242" s="33"/>
      <c r="H242" s="33"/>
      <c r="I242" s="33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86"/>
    </row>
    <row r="243" spans="2:20" ht="36" customHeight="1">
      <c r="B243" s="6"/>
      <c r="C243" s="33"/>
      <c r="D243" s="33"/>
      <c r="E243" s="33"/>
      <c r="F243" s="33"/>
      <c r="G243" s="33"/>
      <c r="H243" s="33"/>
      <c r="I243" s="33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86"/>
    </row>
    <row r="244" spans="2:20" ht="36" customHeight="1">
      <c r="B244" s="6"/>
      <c r="C244" s="33"/>
      <c r="D244" s="33"/>
      <c r="E244" s="33"/>
      <c r="F244" s="33"/>
      <c r="G244" s="33"/>
      <c r="H244" s="33"/>
      <c r="I244" s="33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86"/>
    </row>
    <row r="245" spans="2:20" ht="36" customHeight="1">
      <c r="B245" s="6"/>
      <c r="C245" s="33"/>
      <c r="D245" s="33"/>
      <c r="E245" s="33"/>
      <c r="F245" s="33"/>
      <c r="G245" s="33"/>
      <c r="H245" s="33"/>
      <c r="I245" s="33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86"/>
    </row>
    <row r="246" spans="2:20" ht="36" customHeight="1">
      <c r="B246" s="6"/>
      <c r="C246" s="33"/>
      <c r="D246" s="33"/>
      <c r="E246" s="33"/>
      <c r="F246" s="33"/>
      <c r="G246" s="33"/>
      <c r="H246" s="33"/>
      <c r="I246" s="33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86"/>
    </row>
    <row r="247" spans="2:20" ht="36" customHeight="1">
      <c r="B247" s="6"/>
      <c r="C247" s="33"/>
      <c r="D247" s="33"/>
      <c r="E247" s="33"/>
      <c r="F247" s="33"/>
      <c r="G247" s="33"/>
      <c r="H247" s="33"/>
      <c r="I247" s="33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86"/>
    </row>
    <row r="248" spans="2:20" ht="36" customHeight="1">
      <c r="B248" s="6"/>
      <c r="C248" s="33"/>
      <c r="D248" s="33"/>
      <c r="E248" s="33"/>
      <c r="F248" s="33"/>
      <c r="G248" s="33"/>
      <c r="H248" s="33"/>
      <c r="I248" s="33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86"/>
    </row>
    <row r="249" spans="2:20" ht="36" customHeight="1">
      <c r="B249" s="6"/>
      <c r="C249" s="33"/>
      <c r="D249" s="33"/>
      <c r="E249" s="33"/>
      <c r="F249" s="33"/>
      <c r="G249" s="33"/>
      <c r="H249" s="33"/>
      <c r="I249" s="33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86"/>
    </row>
    <row r="250" spans="2:20" ht="36" customHeight="1">
      <c r="B250" s="6"/>
      <c r="C250" s="33"/>
      <c r="D250" s="33"/>
      <c r="E250" s="33"/>
      <c r="F250" s="33"/>
      <c r="G250" s="33"/>
      <c r="H250" s="33"/>
      <c r="I250" s="33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86"/>
    </row>
    <row r="251" spans="2:20" ht="36" customHeight="1">
      <c r="B251" s="6"/>
      <c r="C251" s="33"/>
      <c r="D251" s="33"/>
      <c r="E251" s="33"/>
      <c r="F251" s="33"/>
      <c r="G251" s="33"/>
      <c r="H251" s="33"/>
      <c r="I251" s="33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86"/>
    </row>
    <row r="252" spans="2:20" ht="36" customHeight="1">
      <c r="B252" s="6"/>
      <c r="C252" s="33"/>
      <c r="D252" s="33"/>
      <c r="E252" s="33"/>
      <c r="F252" s="33"/>
      <c r="G252" s="33"/>
      <c r="H252" s="33"/>
      <c r="I252" s="33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86"/>
    </row>
    <row r="253" spans="2:20" ht="36" customHeight="1">
      <c r="B253" s="6"/>
      <c r="C253" s="33"/>
      <c r="D253" s="33"/>
      <c r="E253" s="33"/>
      <c r="F253" s="33"/>
      <c r="G253" s="33"/>
      <c r="H253" s="33"/>
      <c r="I253" s="33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86"/>
    </row>
    <row r="254" spans="2:20" ht="36" customHeight="1">
      <c r="B254" s="6"/>
      <c r="C254" s="33"/>
      <c r="D254" s="33"/>
      <c r="E254" s="33"/>
      <c r="F254" s="33"/>
      <c r="G254" s="33"/>
      <c r="H254" s="33"/>
      <c r="I254" s="33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86"/>
    </row>
    <row r="255" spans="2:20" ht="36" customHeight="1">
      <c r="B255" s="6"/>
      <c r="C255" s="33"/>
      <c r="D255" s="33"/>
      <c r="E255" s="33"/>
      <c r="F255" s="33"/>
      <c r="G255" s="33"/>
      <c r="H255" s="33"/>
      <c r="I255" s="33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86"/>
    </row>
    <row r="256" spans="2:20" ht="36" customHeight="1">
      <c r="B256" s="6"/>
      <c r="C256" s="33"/>
      <c r="D256" s="33"/>
      <c r="E256" s="33"/>
      <c r="F256" s="33"/>
      <c r="G256" s="33"/>
      <c r="H256" s="33"/>
      <c r="I256" s="33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86"/>
    </row>
    <row r="257" spans="2:20" ht="36" customHeight="1">
      <c r="B257" s="6"/>
      <c r="C257" s="33"/>
      <c r="D257" s="33"/>
      <c r="E257" s="33"/>
      <c r="F257" s="33"/>
      <c r="G257" s="33"/>
      <c r="H257" s="33"/>
      <c r="I257" s="33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86"/>
    </row>
    <row r="258" spans="2:20" ht="36" customHeight="1">
      <c r="B258" s="6"/>
      <c r="C258" s="33"/>
      <c r="D258" s="33"/>
      <c r="E258" s="33"/>
      <c r="F258" s="33"/>
      <c r="G258" s="33"/>
      <c r="H258" s="33"/>
      <c r="I258" s="33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86"/>
    </row>
    <row r="259" spans="2:20" ht="36" customHeight="1">
      <c r="B259" s="6"/>
      <c r="C259" s="33"/>
      <c r="D259" s="33"/>
      <c r="E259" s="33"/>
      <c r="F259" s="33"/>
      <c r="G259" s="33"/>
      <c r="H259" s="33"/>
      <c r="I259" s="33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86"/>
    </row>
    <row r="260" spans="2:20" ht="36" customHeight="1">
      <c r="B260" s="6"/>
      <c r="C260" s="33"/>
      <c r="D260" s="33"/>
      <c r="E260" s="33"/>
      <c r="F260" s="33"/>
      <c r="G260" s="33"/>
      <c r="H260" s="33"/>
      <c r="I260" s="33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86"/>
    </row>
    <row r="261" spans="2:20" ht="36" customHeight="1">
      <c r="B261" s="6"/>
      <c r="C261" s="33"/>
      <c r="D261" s="33"/>
      <c r="E261" s="33"/>
      <c r="F261" s="33"/>
      <c r="G261" s="33"/>
      <c r="H261" s="33"/>
      <c r="I261" s="33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86"/>
    </row>
    <row r="262" spans="2:20" ht="36" customHeight="1">
      <c r="B262" s="6"/>
      <c r="C262" s="33"/>
      <c r="D262" s="33"/>
      <c r="E262" s="33"/>
      <c r="F262" s="33"/>
      <c r="G262" s="33"/>
      <c r="H262" s="33"/>
      <c r="I262" s="33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86"/>
    </row>
    <row r="263" spans="2:20" ht="36" customHeight="1">
      <c r="B263" s="6"/>
      <c r="C263" s="33"/>
      <c r="D263" s="33"/>
      <c r="E263" s="33"/>
      <c r="F263" s="33"/>
      <c r="G263" s="33"/>
      <c r="H263" s="33"/>
      <c r="I263" s="33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86"/>
    </row>
    <row r="264" spans="2:20" ht="36" customHeight="1">
      <c r="B264" s="6"/>
      <c r="C264" s="33"/>
      <c r="D264" s="33"/>
      <c r="E264" s="33"/>
      <c r="F264" s="33"/>
      <c r="G264" s="33"/>
      <c r="H264" s="33"/>
      <c r="I264" s="33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86"/>
    </row>
    <row r="265" spans="2:20" ht="36" customHeight="1">
      <c r="B265" s="6"/>
      <c r="C265" s="33"/>
      <c r="D265" s="33"/>
      <c r="E265" s="33"/>
      <c r="F265" s="33"/>
      <c r="G265" s="33"/>
      <c r="H265" s="33"/>
      <c r="I265" s="33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86"/>
    </row>
    <row r="266" spans="2:20" ht="36" customHeight="1">
      <c r="B266" s="6"/>
      <c r="C266" s="33"/>
      <c r="D266" s="33"/>
      <c r="E266" s="33"/>
      <c r="F266" s="33"/>
      <c r="G266" s="33"/>
      <c r="H266" s="33"/>
      <c r="I266" s="33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86"/>
    </row>
    <row r="267" spans="2:20" ht="36" customHeight="1">
      <c r="B267" s="6"/>
      <c r="C267" s="33"/>
      <c r="D267" s="33"/>
      <c r="E267" s="33"/>
      <c r="F267" s="33"/>
      <c r="G267" s="33"/>
      <c r="H267" s="33"/>
      <c r="I267" s="33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86"/>
    </row>
    <row r="268" spans="2:20" ht="36" customHeight="1">
      <c r="B268" s="6"/>
      <c r="C268" s="33"/>
      <c r="D268" s="33"/>
      <c r="E268" s="33"/>
      <c r="F268" s="33"/>
      <c r="G268" s="33"/>
      <c r="H268" s="33"/>
      <c r="I268" s="33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86"/>
    </row>
    <row r="269" spans="2:20" ht="36" customHeight="1">
      <c r="B269" s="6"/>
      <c r="C269" s="33"/>
      <c r="D269" s="33"/>
      <c r="E269" s="33"/>
      <c r="F269" s="33"/>
      <c r="G269" s="33"/>
      <c r="H269" s="33"/>
      <c r="I269" s="33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86"/>
    </row>
    <row r="270" spans="2:20" ht="36" customHeight="1">
      <c r="B270" s="6"/>
      <c r="C270" s="33"/>
      <c r="D270" s="33"/>
      <c r="E270" s="33"/>
      <c r="F270" s="33"/>
      <c r="G270" s="33"/>
      <c r="H270" s="33"/>
      <c r="I270" s="33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86"/>
    </row>
    <row r="271" spans="2:20" ht="36" customHeight="1">
      <c r="B271" s="6"/>
      <c r="C271" s="33"/>
      <c r="D271" s="33"/>
      <c r="E271" s="33"/>
      <c r="F271" s="33"/>
      <c r="G271" s="33"/>
      <c r="H271" s="33"/>
      <c r="I271" s="33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86"/>
    </row>
    <row r="272" spans="2:20" ht="36" customHeight="1">
      <c r="B272" s="6"/>
      <c r="C272" s="33"/>
      <c r="D272" s="33"/>
      <c r="E272" s="33"/>
      <c r="F272" s="33"/>
      <c r="G272" s="33"/>
      <c r="H272" s="33"/>
      <c r="I272" s="33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86"/>
    </row>
    <row r="273" spans="2:20" ht="36" customHeight="1">
      <c r="B273" s="6"/>
      <c r="C273" s="33"/>
      <c r="D273" s="33"/>
      <c r="E273" s="33"/>
      <c r="F273" s="33"/>
      <c r="G273" s="33"/>
      <c r="H273" s="33"/>
      <c r="I273" s="33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86"/>
    </row>
    <row r="274" spans="2:20" ht="36" customHeight="1">
      <c r="B274" s="6"/>
      <c r="C274" s="33"/>
      <c r="D274" s="33"/>
      <c r="E274" s="33"/>
      <c r="F274" s="33"/>
      <c r="G274" s="33"/>
      <c r="H274" s="33"/>
      <c r="I274" s="33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86"/>
    </row>
    <row r="275" spans="2:20" ht="36" customHeight="1">
      <c r="B275" s="6"/>
      <c r="C275" s="33"/>
      <c r="D275" s="33"/>
      <c r="E275" s="33"/>
      <c r="F275" s="33"/>
      <c r="G275" s="33"/>
      <c r="H275" s="33"/>
      <c r="I275" s="33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86"/>
    </row>
    <row r="276" spans="2:20" ht="36" customHeight="1">
      <c r="B276" s="6"/>
      <c r="C276" s="33"/>
      <c r="D276" s="33"/>
      <c r="E276" s="33"/>
      <c r="F276" s="33"/>
      <c r="G276" s="33"/>
      <c r="H276" s="33"/>
      <c r="I276" s="33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86"/>
    </row>
    <row r="277" spans="2:20" ht="36" customHeight="1">
      <c r="B277" s="6"/>
      <c r="C277" s="33"/>
      <c r="D277" s="33"/>
      <c r="E277" s="33"/>
      <c r="F277" s="33"/>
      <c r="G277" s="33"/>
      <c r="H277" s="33"/>
      <c r="I277" s="33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86"/>
    </row>
    <row r="278" spans="2:20" ht="36" customHeight="1">
      <c r="B278" s="6"/>
      <c r="C278" s="33"/>
      <c r="D278" s="33"/>
      <c r="E278" s="33"/>
      <c r="F278" s="33"/>
      <c r="G278" s="33"/>
      <c r="H278" s="33"/>
      <c r="I278" s="33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86"/>
    </row>
    <row r="279" spans="2:20" ht="36" customHeight="1">
      <c r="B279" s="6"/>
      <c r="C279" s="33"/>
      <c r="D279" s="33"/>
      <c r="E279" s="33"/>
      <c r="F279" s="33"/>
      <c r="G279" s="33"/>
      <c r="H279" s="33"/>
      <c r="I279" s="33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86"/>
    </row>
    <row r="280" spans="2:20" ht="36" customHeight="1">
      <c r="B280" s="6"/>
      <c r="C280" s="33"/>
      <c r="D280" s="33"/>
      <c r="E280" s="33"/>
      <c r="F280" s="33"/>
      <c r="G280" s="33"/>
      <c r="H280" s="33"/>
      <c r="I280" s="33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86"/>
    </row>
    <row r="281" spans="2:20" ht="36" customHeight="1">
      <c r="B281" s="6"/>
      <c r="C281" s="33"/>
      <c r="D281" s="33"/>
      <c r="E281" s="33"/>
      <c r="F281" s="33"/>
      <c r="G281" s="33"/>
      <c r="H281" s="33"/>
      <c r="I281" s="33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86"/>
    </row>
    <row r="282" spans="2:20" ht="36" customHeight="1">
      <c r="B282" s="6"/>
      <c r="C282" s="33"/>
      <c r="D282" s="33"/>
      <c r="E282" s="33"/>
      <c r="F282" s="33"/>
      <c r="G282" s="33"/>
      <c r="H282" s="33"/>
      <c r="I282" s="33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86"/>
    </row>
    <row r="283" spans="2:20" ht="36" customHeight="1">
      <c r="B283" s="6"/>
      <c r="C283" s="33"/>
      <c r="D283" s="33"/>
      <c r="E283" s="33"/>
      <c r="F283" s="33"/>
      <c r="G283" s="33"/>
      <c r="H283" s="33"/>
      <c r="I283" s="33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86"/>
    </row>
    <row r="284" spans="2:20" ht="36" customHeight="1">
      <c r="B284" s="6"/>
      <c r="C284" s="33"/>
      <c r="D284" s="33"/>
      <c r="E284" s="33"/>
      <c r="F284" s="33"/>
      <c r="G284" s="33"/>
      <c r="H284" s="33"/>
      <c r="I284" s="33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86"/>
    </row>
    <row r="285" spans="2:20" ht="36" customHeight="1">
      <c r="B285" s="6"/>
      <c r="C285" s="33"/>
      <c r="D285" s="33"/>
      <c r="E285" s="33"/>
      <c r="F285" s="33"/>
      <c r="G285" s="33"/>
      <c r="H285" s="33"/>
      <c r="I285" s="33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86"/>
    </row>
    <row r="286" spans="2:20" ht="36" customHeight="1">
      <c r="B286" s="6"/>
      <c r="C286" s="33"/>
      <c r="D286" s="33"/>
      <c r="E286" s="33"/>
      <c r="F286" s="33"/>
      <c r="G286" s="33"/>
      <c r="H286" s="33"/>
      <c r="I286" s="33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86"/>
    </row>
    <row r="287" spans="2:20" ht="36" customHeight="1">
      <c r="B287" s="6"/>
      <c r="C287" s="33"/>
      <c r="D287" s="33"/>
      <c r="E287" s="33"/>
      <c r="F287" s="33"/>
      <c r="G287" s="33"/>
      <c r="H287" s="33"/>
      <c r="I287" s="33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86"/>
    </row>
    <row r="288" spans="2:20" ht="36" customHeight="1">
      <c r="B288" s="6"/>
      <c r="C288" s="33"/>
      <c r="D288" s="33"/>
      <c r="E288" s="33"/>
      <c r="F288" s="33"/>
      <c r="G288" s="33"/>
      <c r="H288" s="33"/>
      <c r="I288" s="33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86"/>
    </row>
    <row r="289" spans="2:20" ht="36" customHeight="1">
      <c r="B289" s="6"/>
      <c r="C289" s="33"/>
      <c r="D289" s="33"/>
      <c r="E289" s="33"/>
      <c r="F289" s="33"/>
      <c r="G289" s="33"/>
      <c r="H289" s="33"/>
      <c r="I289" s="33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86"/>
    </row>
    <row r="290" spans="2:20" ht="36" customHeight="1">
      <c r="B290" s="6"/>
      <c r="C290" s="33"/>
      <c r="D290" s="33"/>
      <c r="E290" s="33"/>
      <c r="F290" s="33"/>
      <c r="G290" s="33"/>
      <c r="H290" s="33"/>
      <c r="I290" s="33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86"/>
    </row>
    <row r="291" spans="2:20" ht="36" customHeight="1">
      <c r="B291" s="6"/>
      <c r="C291" s="33"/>
      <c r="D291" s="33"/>
      <c r="E291" s="33"/>
      <c r="F291" s="33"/>
      <c r="G291" s="33"/>
      <c r="H291" s="33"/>
      <c r="I291" s="33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86"/>
    </row>
    <row r="292" spans="2:20" ht="36" customHeight="1">
      <c r="B292" s="6"/>
      <c r="C292" s="33"/>
      <c r="D292" s="33"/>
      <c r="E292" s="33"/>
      <c r="F292" s="33"/>
      <c r="G292" s="33"/>
      <c r="H292" s="33"/>
      <c r="I292" s="33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86"/>
    </row>
    <row r="293" spans="2:20" ht="36" customHeight="1">
      <c r="B293" s="6"/>
      <c r="C293" s="33"/>
      <c r="D293" s="33"/>
      <c r="E293" s="33"/>
      <c r="F293" s="33"/>
      <c r="G293" s="33"/>
      <c r="H293" s="33"/>
      <c r="I293" s="33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86"/>
    </row>
    <row r="294" spans="2:20" ht="36" customHeight="1">
      <c r="B294" s="6"/>
      <c r="C294" s="33"/>
      <c r="D294" s="33"/>
      <c r="E294" s="33"/>
      <c r="F294" s="33"/>
      <c r="G294" s="33"/>
      <c r="H294" s="33"/>
      <c r="I294" s="33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86"/>
    </row>
    <row r="295" spans="2:20" ht="36" customHeight="1">
      <c r="B295" s="6"/>
      <c r="C295" s="33"/>
      <c r="D295" s="33"/>
      <c r="E295" s="33"/>
      <c r="F295" s="33"/>
      <c r="G295" s="33"/>
      <c r="H295" s="33"/>
      <c r="I295" s="33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86"/>
    </row>
    <row r="296" spans="2:20" ht="36" customHeight="1">
      <c r="B296" s="6"/>
      <c r="C296" s="33"/>
      <c r="D296" s="33"/>
      <c r="E296" s="33"/>
      <c r="F296" s="33"/>
      <c r="G296" s="33"/>
      <c r="H296" s="33"/>
      <c r="I296" s="33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86"/>
    </row>
    <row r="297" spans="2:20" ht="36" customHeight="1">
      <c r="B297" s="6"/>
      <c r="C297" s="33"/>
      <c r="D297" s="33"/>
      <c r="E297" s="33"/>
      <c r="F297" s="33"/>
      <c r="G297" s="33"/>
      <c r="H297" s="33"/>
      <c r="I297" s="33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86"/>
    </row>
    <row r="298" spans="2:20" ht="36" customHeight="1">
      <c r="B298" s="6"/>
      <c r="C298" s="33"/>
      <c r="D298" s="33"/>
      <c r="E298" s="33"/>
      <c r="F298" s="33"/>
      <c r="G298" s="33"/>
      <c r="H298" s="33"/>
      <c r="I298" s="33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86"/>
    </row>
    <row r="299" spans="2:20" ht="36" customHeight="1">
      <c r="B299" s="6"/>
      <c r="C299" s="33"/>
      <c r="D299" s="33"/>
      <c r="E299" s="33"/>
      <c r="F299" s="33"/>
      <c r="G299" s="33"/>
      <c r="H299" s="33"/>
      <c r="I299" s="33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86"/>
    </row>
    <row r="300" spans="2:20" ht="36" customHeight="1">
      <c r="B300" s="6"/>
      <c r="C300" s="33"/>
      <c r="D300" s="33"/>
      <c r="E300" s="33"/>
      <c r="F300" s="33"/>
      <c r="G300" s="33"/>
      <c r="H300" s="33"/>
      <c r="I300" s="33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86"/>
    </row>
    <row r="301" spans="2:20" ht="36" customHeight="1">
      <c r="B301" s="6"/>
      <c r="C301" s="33"/>
      <c r="D301" s="33"/>
      <c r="E301" s="33"/>
      <c r="F301" s="33"/>
      <c r="G301" s="33"/>
      <c r="H301" s="33"/>
      <c r="I301" s="33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86"/>
    </row>
    <row r="302" spans="2:20" ht="36" customHeight="1">
      <c r="B302" s="6"/>
      <c r="C302" s="33"/>
      <c r="D302" s="33"/>
      <c r="E302" s="33"/>
      <c r="F302" s="33"/>
      <c r="G302" s="33"/>
      <c r="H302" s="33"/>
      <c r="I302" s="33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86"/>
    </row>
    <row r="303" spans="2:20" ht="36" customHeight="1">
      <c r="B303" s="6"/>
      <c r="C303" s="33"/>
      <c r="D303" s="33"/>
      <c r="E303" s="33"/>
      <c r="F303" s="33"/>
      <c r="G303" s="33"/>
      <c r="H303" s="33"/>
      <c r="I303" s="33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86"/>
    </row>
    <row r="304" spans="2:20" ht="36" customHeight="1">
      <c r="B304" s="6"/>
      <c r="C304" s="33"/>
      <c r="D304" s="33"/>
      <c r="E304" s="33"/>
      <c r="F304" s="33"/>
      <c r="G304" s="33"/>
      <c r="H304" s="33"/>
      <c r="I304" s="33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86"/>
    </row>
    <row r="305" spans="2:20" ht="36" customHeight="1">
      <c r="B305" s="6"/>
      <c r="C305" s="33"/>
      <c r="D305" s="33"/>
      <c r="E305" s="33"/>
      <c r="F305" s="33"/>
      <c r="G305" s="33"/>
      <c r="H305" s="33"/>
      <c r="I305" s="33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86"/>
    </row>
    <row r="306" spans="2:20" ht="36" customHeight="1">
      <c r="B306" s="6"/>
      <c r="C306" s="33"/>
      <c r="D306" s="33"/>
      <c r="E306" s="33"/>
      <c r="F306" s="33"/>
      <c r="G306" s="33"/>
      <c r="H306" s="33"/>
      <c r="I306" s="33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86"/>
    </row>
    <row r="307" spans="2:20" ht="36" customHeight="1">
      <c r="B307" s="6"/>
      <c r="C307" s="33"/>
      <c r="D307" s="33"/>
      <c r="E307" s="33"/>
      <c r="F307" s="33"/>
      <c r="G307" s="33"/>
      <c r="H307" s="33"/>
      <c r="I307" s="33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86"/>
    </row>
    <row r="308" spans="2:20" ht="36" customHeight="1">
      <c r="B308" s="6"/>
      <c r="C308" s="33"/>
      <c r="D308" s="33"/>
      <c r="E308" s="33"/>
      <c r="F308" s="33"/>
      <c r="G308" s="33"/>
      <c r="H308" s="33"/>
      <c r="I308" s="33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86"/>
    </row>
    <row r="309" spans="2:20" ht="36" customHeight="1">
      <c r="B309" s="6"/>
      <c r="C309" s="33"/>
      <c r="D309" s="33"/>
      <c r="E309" s="33"/>
      <c r="F309" s="33"/>
      <c r="G309" s="33"/>
      <c r="H309" s="33"/>
      <c r="I309" s="33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86"/>
    </row>
    <row r="310" spans="2:20" ht="36" customHeight="1">
      <c r="B310" s="6"/>
      <c r="C310" s="33"/>
      <c r="D310" s="33"/>
      <c r="E310" s="33"/>
      <c r="F310" s="33"/>
      <c r="G310" s="33"/>
      <c r="H310" s="33"/>
      <c r="I310" s="33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86"/>
    </row>
    <row r="311" spans="2:20" ht="36" customHeight="1">
      <c r="B311" s="6"/>
      <c r="C311" s="33"/>
      <c r="D311" s="33"/>
      <c r="E311" s="33"/>
      <c r="F311" s="33"/>
      <c r="G311" s="33"/>
      <c r="H311" s="33"/>
      <c r="I311" s="33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86"/>
    </row>
    <row r="312" spans="2:20" ht="36" customHeight="1">
      <c r="B312" s="6"/>
      <c r="C312" s="33"/>
      <c r="D312" s="33"/>
      <c r="E312" s="33"/>
      <c r="F312" s="33"/>
      <c r="G312" s="33"/>
      <c r="H312" s="33"/>
      <c r="I312" s="33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86"/>
    </row>
    <row r="313" spans="2:20" ht="36" customHeight="1">
      <c r="B313" s="6"/>
      <c r="C313" s="33"/>
      <c r="D313" s="33"/>
      <c r="E313" s="33"/>
      <c r="F313" s="33"/>
      <c r="G313" s="33"/>
      <c r="H313" s="33"/>
      <c r="I313" s="33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86"/>
    </row>
    <row r="314" spans="2:20" ht="36" customHeight="1">
      <c r="B314" s="6"/>
      <c r="C314" s="33"/>
      <c r="D314" s="33"/>
      <c r="E314" s="33"/>
      <c r="F314" s="33"/>
      <c r="G314" s="33"/>
      <c r="H314" s="33"/>
      <c r="I314" s="33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86"/>
    </row>
    <row r="315" spans="2:20" ht="36" customHeight="1">
      <c r="B315" s="6"/>
      <c r="C315" s="33"/>
      <c r="D315" s="33"/>
      <c r="E315" s="33"/>
      <c r="F315" s="33"/>
      <c r="G315" s="33"/>
      <c r="H315" s="33"/>
      <c r="I315" s="33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86"/>
    </row>
    <row r="316" spans="2:20" ht="36" customHeight="1">
      <c r="B316" s="6"/>
      <c r="C316" s="33"/>
      <c r="D316" s="33"/>
      <c r="E316" s="33"/>
      <c r="F316" s="33"/>
      <c r="G316" s="33"/>
      <c r="H316" s="33"/>
      <c r="I316" s="33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86"/>
    </row>
    <row r="317" spans="2:20" ht="23.25">
      <c r="B317" s="6"/>
      <c r="C317" s="33"/>
      <c r="D317" s="33"/>
      <c r="E317" s="33"/>
      <c r="F317" s="33"/>
      <c r="G317" s="33"/>
      <c r="H317" s="33"/>
      <c r="I317" s="33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86"/>
    </row>
    <row r="318" spans="2:20" ht="23.25">
      <c r="B318" s="6"/>
      <c r="C318" s="33"/>
      <c r="D318" s="33"/>
      <c r="E318" s="33"/>
      <c r="F318" s="33"/>
      <c r="G318" s="33"/>
      <c r="H318" s="33"/>
      <c r="I318" s="33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86"/>
    </row>
    <row r="319" spans="2:20" ht="23.25">
      <c r="B319" s="6"/>
      <c r="C319" s="33"/>
      <c r="D319" s="33"/>
      <c r="E319" s="33"/>
      <c r="F319" s="33"/>
      <c r="G319" s="33"/>
      <c r="H319" s="33"/>
      <c r="I319" s="33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86"/>
    </row>
    <row r="320" spans="2:20" ht="23.25">
      <c r="B320" s="6"/>
      <c r="C320" s="33"/>
      <c r="D320" s="33"/>
      <c r="E320" s="33"/>
      <c r="F320" s="33"/>
      <c r="G320" s="33"/>
      <c r="H320" s="33"/>
      <c r="I320" s="33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86"/>
    </row>
    <row r="321" spans="2:20" ht="23.25">
      <c r="B321" s="6"/>
      <c r="C321" s="33"/>
      <c r="D321" s="33"/>
      <c r="E321" s="33"/>
      <c r="F321" s="33"/>
      <c r="G321" s="33"/>
      <c r="H321" s="33"/>
      <c r="I321" s="33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86"/>
    </row>
    <row r="322" spans="2:20" ht="23.25">
      <c r="B322" s="6"/>
      <c r="C322" s="33"/>
      <c r="D322" s="33"/>
      <c r="E322" s="33"/>
      <c r="F322" s="33"/>
      <c r="G322" s="33"/>
      <c r="H322" s="33"/>
      <c r="I322" s="33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86"/>
    </row>
    <row r="323" spans="2:20" ht="23.25">
      <c r="B323" s="6"/>
      <c r="C323" s="33"/>
      <c r="D323" s="33"/>
      <c r="E323" s="33"/>
      <c r="F323" s="33"/>
      <c r="G323" s="33"/>
      <c r="H323" s="33"/>
      <c r="I323" s="33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86"/>
    </row>
    <row r="324" spans="2:20" ht="23.25">
      <c r="B324" s="6"/>
      <c r="C324" s="33"/>
      <c r="D324" s="33"/>
      <c r="E324" s="33"/>
      <c r="F324" s="33"/>
      <c r="G324" s="33"/>
      <c r="H324" s="33"/>
      <c r="I324" s="33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86"/>
    </row>
    <row r="325" spans="2:20" ht="23.25">
      <c r="B325" s="6"/>
      <c r="C325" s="33"/>
      <c r="D325" s="33"/>
      <c r="E325" s="33"/>
      <c r="F325" s="33"/>
      <c r="G325" s="33"/>
      <c r="H325" s="33"/>
      <c r="I325" s="33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86"/>
    </row>
    <row r="326" spans="2:20" ht="23.25">
      <c r="B326" s="6"/>
      <c r="C326" s="33"/>
      <c r="D326" s="33"/>
      <c r="E326" s="33"/>
      <c r="F326" s="33"/>
      <c r="G326" s="33"/>
      <c r="H326" s="33"/>
      <c r="I326" s="33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86"/>
    </row>
    <row r="327" spans="2:20" ht="23.25">
      <c r="B327" s="6"/>
      <c r="C327" s="33"/>
      <c r="D327" s="33"/>
      <c r="E327" s="33"/>
      <c r="F327" s="33"/>
      <c r="G327" s="33"/>
      <c r="H327" s="33"/>
      <c r="I327" s="33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86"/>
    </row>
    <row r="328" spans="2:20" ht="23.25">
      <c r="B328" s="6"/>
      <c r="C328" s="33"/>
      <c r="D328" s="33"/>
      <c r="E328" s="33"/>
      <c r="F328" s="33"/>
      <c r="G328" s="33"/>
      <c r="H328" s="33"/>
      <c r="I328" s="33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86"/>
    </row>
    <row r="329" spans="2:20" ht="23.25">
      <c r="B329" s="6"/>
      <c r="C329" s="33"/>
      <c r="D329" s="33"/>
      <c r="E329" s="33"/>
      <c r="F329" s="33"/>
      <c r="G329" s="33"/>
      <c r="H329" s="33"/>
      <c r="I329" s="33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86"/>
    </row>
    <row r="330" spans="2:20" ht="23.25">
      <c r="B330" s="6"/>
      <c r="C330" s="33"/>
      <c r="D330" s="33"/>
      <c r="E330" s="33"/>
      <c r="F330" s="33"/>
      <c r="G330" s="33"/>
      <c r="H330" s="33"/>
      <c r="I330" s="33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86"/>
    </row>
    <row r="331" spans="2:20" ht="23.25">
      <c r="B331" s="6"/>
      <c r="C331" s="33"/>
      <c r="D331" s="33"/>
      <c r="E331" s="33"/>
      <c r="F331" s="33"/>
      <c r="G331" s="33"/>
      <c r="H331" s="33"/>
      <c r="I331" s="33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86"/>
    </row>
    <row r="332" spans="2:20" ht="23.25">
      <c r="B332" s="6"/>
      <c r="C332" s="33"/>
      <c r="D332" s="33"/>
      <c r="E332" s="33"/>
      <c r="F332" s="33"/>
      <c r="G332" s="33"/>
      <c r="H332" s="33"/>
      <c r="I332" s="33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86"/>
    </row>
    <row r="333" spans="2:20" ht="23.25">
      <c r="B333" s="6"/>
      <c r="C333" s="33"/>
      <c r="D333" s="33"/>
      <c r="E333" s="33"/>
      <c r="F333" s="33"/>
      <c r="G333" s="33"/>
      <c r="H333" s="33"/>
      <c r="I333" s="33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86"/>
    </row>
    <row r="334" spans="2:20" ht="23.25">
      <c r="B334" s="6"/>
      <c r="C334" s="33"/>
      <c r="D334" s="33"/>
      <c r="E334" s="33"/>
      <c r="F334" s="33"/>
      <c r="G334" s="33"/>
      <c r="H334" s="33"/>
      <c r="I334" s="33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86"/>
    </row>
    <row r="335" spans="2:20" ht="23.25">
      <c r="B335" s="6"/>
      <c r="C335" s="33"/>
      <c r="D335" s="33"/>
      <c r="E335" s="33"/>
      <c r="F335" s="33"/>
      <c r="G335" s="33"/>
      <c r="H335" s="33"/>
      <c r="I335" s="33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86"/>
    </row>
    <row r="336" spans="2:20" ht="23.25">
      <c r="B336" s="6"/>
      <c r="C336" s="33"/>
      <c r="D336" s="33"/>
      <c r="E336" s="33"/>
      <c r="F336" s="33"/>
      <c r="G336" s="33"/>
      <c r="H336" s="33"/>
      <c r="I336" s="33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86"/>
    </row>
    <row r="337" spans="2:20" ht="23.25">
      <c r="B337" s="6"/>
      <c r="C337" s="33"/>
      <c r="D337" s="33"/>
      <c r="E337" s="33"/>
      <c r="F337" s="33"/>
      <c r="G337" s="33"/>
      <c r="H337" s="33"/>
      <c r="I337" s="33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86"/>
    </row>
    <row r="338" spans="2:20" ht="23.25">
      <c r="B338" s="6"/>
      <c r="C338" s="33"/>
      <c r="D338" s="33"/>
      <c r="E338" s="33"/>
      <c r="F338" s="33"/>
      <c r="G338" s="33"/>
      <c r="H338" s="33"/>
      <c r="I338" s="33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86"/>
    </row>
    <row r="339" spans="2:20" ht="23.25">
      <c r="B339" s="6"/>
      <c r="C339" s="33"/>
      <c r="D339" s="33"/>
      <c r="E339" s="33"/>
      <c r="F339" s="33"/>
      <c r="G339" s="33"/>
      <c r="H339" s="33"/>
      <c r="I339" s="33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86"/>
    </row>
    <row r="340" spans="2:20" ht="23.25">
      <c r="B340" s="6"/>
      <c r="C340" s="33"/>
      <c r="D340" s="33"/>
      <c r="E340" s="33"/>
      <c r="F340" s="33"/>
      <c r="G340" s="33"/>
      <c r="H340" s="33"/>
      <c r="I340" s="33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86"/>
    </row>
    <row r="341" spans="2:20" ht="23.25">
      <c r="B341" s="6"/>
      <c r="C341" s="33"/>
      <c r="D341" s="33"/>
      <c r="E341" s="33"/>
      <c r="F341" s="33"/>
      <c r="G341" s="33"/>
      <c r="H341" s="33"/>
      <c r="I341" s="33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86"/>
    </row>
    <row r="342" spans="2:20" ht="23.25">
      <c r="B342" s="6"/>
      <c r="C342" s="33"/>
      <c r="D342" s="33"/>
      <c r="E342" s="33"/>
      <c r="F342" s="33"/>
      <c r="G342" s="33"/>
      <c r="H342" s="33"/>
      <c r="I342" s="33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86"/>
    </row>
    <row r="343" spans="2:20" ht="23.25">
      <c r="B343" s="6"/>
      <c r="C343" s="33"/>
      <c r="D343" s="33"/>
      <c r="E343" s="33"/>
      <c r="F343" s="33"/>
      <c r="G343" s="33"/>
      <c r="H343" s="33"/>
      <c r="I343" s="33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86"/>
    </row>
    <row r="344" spans="2:20" ht="23.25">
      <c r="B344" s="6"/>
      <c r="C344" s="33"/>
      <c r="D344" s="33"/>
      <c r="E344" s="33"/>
      <c r="F344" s="33"/>
      <c r="G344" s="33"/>
      <c r="H344" s="33"/>
      <c r="I344" s="33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86"/>
    </row>
    <row r="345" spans="2:20" ht="23.25">
      <c r="B345" s="6"/>
      <c r="C345" s="33"/>
      <c r="D345" s="33"/>
      <c r="E345" s="33"/>
      <c r="F345" s="33"/>
      <c r="G345" s="33"/>
      <c r="H345" s="33"/>
      <c r="I345" s="33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86"/>
    </row>
    <row r="346" spans="2:20" ht="23.25">
      <c r="B346" s="6"/>
      <c r="C346" s="33"/>
      <c r="D346" s="33"/>
      <c r="E346" s="33"/>
      <c r="F346" s="33"/>
      <c r="G346" s="33"/>
      <c r="H346" s="33"/>
      <c r="I346" s="33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86"/>
    </row>
    <row r="347" spans="2:20" ht="23.25">
      <c r="B347" s="6"/>
      <c r="C347" s="33"/>
      <c r="D347" s="33"/>
      <c r="E347" s="33"/>
      <c r="F347" s="33"/>
      <c r="G347" s="33"/>
      <c r="H347" s="33"/>
      <c r="I347" s="33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86"/>
    </row>
    <row r="348" spans="2:20" ht="23.25">
      <c r="B348" s="6"/>
      <c r="C348" s="33"/>
      <c r="D348" s="33"/>
      <c r="E348" s="33"/>
      <c r="F348" s="33"/>
      <c r="G348" s="33"/>
      <c r="H348" s="33"/>
      <c r="I348" s="33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86"/>
    </row>
    <row r="349" spans="2:20" ht="23.25">
      <c r="B349" s="6"/>
      <c r="C349" s="33"/>
      <c r="D349" s="33"/>
      <c r="E349" s="33"/>
      <c r="F349" s="33"/>
      <c r="G349" s="33"/>
      <c r="H349" s="33"/>
      <c r="I349" s="33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86"/>
    </row>
    <row r="350" spans="2:20" ht="23.25">
      <c r="B350" s="6"/>
      <c r="C350" s="33"/>
      <c r="D350" s="33"/>
      <c r="E350" s="33"/>
      <c r="F350" s="33"/>
      <c r="G350" s="33"/>
      <c r="H350" s="33"/>
      <c r="I350" s="33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86"/>
    </row>
    <row r="351" spans="2:20" ht="23.25">
      <c r="B351" s="6"/>
      <c r="C351" s="33"/>
      <c r="D351" s="33"/>
      <c r="E351" s="33"/>
      <c r="F351" s="33"/>
      <c r="G351" s="33"/>
      <c r="H351" s="33"/>
      <c r="I351" s="33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86"/>
    </row>
    <row r="352" spans="2:20" ht="23.25">
      <c r="B352" s="6"/>
      <c r="C352" s="33"/>
      <c r="D352" s="33"/>
      <c r="E352" s="33"/>
      <c r="F352" s="33"/>
      <c r="G352" s="33"/>
      <c r="H352" s="33"/>
      <c r="I352" s="33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86"/>
    </row>
    <row r="353" spans="2:20" ht="23.25">
      <c r="B353" s="6"/>
      <c r="C353" s="33"/>
      <c r="D353" s="33"/>
      <c r="E353" s="33"/>
      <c r="F353" s="33"/>
      <c r="G353" s="33"/>
      <c r="H353" s="33"/>
      <c r="I353" s="33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86"/>
    </row>
    <row r="354" spans="2:20" ht="23.25">
      <c r="B354" s="6"/>
      <c r="C354" s="33"/>
      <c r="D354" s="33"/>
      <c r="E354" s="33"/>
      <c r="F354" s="33"/>
      <c r="G354" s="33"/>
      <c r="H354" s="33"/>
      <c r="I354" s="33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86"/>
    </row>
    <row r="355" spans="2:20" ht="23.25">
      <c r="B355" s="6"/>
      <c r="C355" s="33"/>
      <c r="D355" s="33"/>
      <c r="E355" s="33"/>
      <c r="F355" s="33"/>
      <c r="G355" s="33"/>
      <c r="H355" s="33"/>
      <c r="I355" s="33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86"/>
    </row>
    <row r="356" spans="2:20" ht="23.25">
      <c r="B356" s="6"/>
      <c r="C356" s="33"/>
      <c r="D356" s="33"/>
      <c r="E356" s="33"/>
      <c r="F356" s="33"/>
      <c r="G356" s="33"/>
      <c r="H356" s="33"/>
      <c r="I356" s="33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86"/>
    </row>
    <row r="357" spans="2:20" ht="23.25">
      <c r="B357" s="6"/>
      <c r="C357" s="33"/>
      <c r="D357" s="33"/>
      <c r="E357" s="33"/>
      <c r="F357" s="33"/>
      <c r="G357" s="33"/>
      <c r="H357" s="33"/>
      <c r="I357" s="33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86"/>
    </row>
    <row r="358" spans="2:20" ht="23.25">
      <c r="B358" s="6"/>
      <c r="C358" s="33"/>
      <c r="D358" s="33"/>
      <c r="E358" s="33"/>
      <c r="F358" s="33"/>
      <c r="G358" s="33"/>
      <c r="H358" s="33"/>
      <c r="I358" s="33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86"/>
    </row>
    <row r="359" spans="2:20" ht="23.25">
      <c r="B359" s="6"/>
      <c r="C359" s="33"/>
      <c r="D359" s="33"/>
      <c r="E359" s="33"/>
      <c r="F359" s="33"/>
      <c r="G359" s="33"/>
      <c r="H359" s="33"/>
      <c r="I359" s="33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86"/>
    </row>
    <row r="360" spans="2:20" ht="23.25">
      <c r="B360" s="6"/>
      <c r="C360" s="33"/>
      <c r="D360" s="33"/>
      <c r="E360" s="33"/>
      <c r="F360" s="33"/>
      <c r="G360" s="33"/>
      <c r="H360" s="33"/>
      <c r="I360" s="33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86"/>
    </row>
    <row r="361" spans="2:20" ht="23.25">
      <c r="B361" s="6"/>
      <c r="C361" s="33"/>
      <c r="D361" s="33"/>
      <c r="E361" s="33"/>
      <c r="F361" s="33"/>
      <c r="G361" s="33"/>
      <c r="H361" s="33"/>
      <c r="I361" s="33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86"/>
    </row>
    <row r="362" spans="2:20" ht="23.25">
      <c r="B362" s="6"/>
      <c r="C362" s="33"/>
      <c r="D362" s="33"/>
      <c r="E362" s="33"/>
      <c r="F362" s="33"/>
      <c r="G362" s="33"/>
      <c r="H362" s="33"/>
      <c r="I362" s="33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86"/>
    </row>
    <row r="363" spans="2:20" ht="23.25">
      <c r="B363" s="6"/>
      <c r="C363" s="33"/>
      <c r="D363" s="33"/>
      <c r="E363" s="33"/>
      <c r="F363" s="33"/>
      <c r="G363" s="33"/>
      <c r="H363" s="33"/>
      <c r="I363" s="33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86"/>
    </row>
    <row r="364" spans="2:20" ht="23.25">
      <c r="B364" s="6"/>
      <c r="C364" s="33"/>
      <c r="D364" s="33"/>
      <c r="E364" s="33"/>
      <c r="F364" s="33"/>
      <c r="G364" s="33"/>
      <c r="H364" s="33"/>
      <c r="I364" s="33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86"/>
    </row>
    <row r="365" spans="2:20" ht="23.25">
      <c r="B365" s="6"/>
      <c r="C365" s="33"/>
      <c r="D365" s="33"/>
      <c r="E365" s="33"/>
      <c r="F365" s="33"/>
      <c r="G365" s="33"/>
      <c r="H365" s="33"/>
      <c r="I365" s="33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86"/>
    </row>
    <row r="366" spans="2:20" ht="23.25">
      <c r="B366" s="6"/>
      <c r="C366" s="33"/>
      <c r="D366" s="33"/>
      <c r="E366" s="33"/>
      <c r="F366" s="33"/>
      <c r="G366" s="33"/>
      <c r="H366" s="33"/>
      <c r="I366" s="33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86"/>
    </row>
    <row r="367" spans="2:20" ht="23.25">
      <c r="B367" s="6"/>
      <c r="C367" s="33"/>
      <c r="D367" s="33"/>
      <c r="E367" s="33"/>
      <c r="F367" s="33"/>
      <c r="G367" s="33"/>
      <c r="H367" s="33"/>
      <c r="I367" s="33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86"/>
    </row>
    <row r="368" spans="2:20" ht="23.25">
      <c r="B368" s="6"/>
      <c r="C368" s="33"/>
      <c r="D368" s="33"/>
      <c r="E368" s="33"/>
      <c r="F368" s="33"/>
      <c r="G368" s="33"/>
      <c r="H368" s="33"/>
      <c r="I368" s="33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86"/>
    </row>
    <row r="369" spans="2:20" ht="23.25">
      <c r="B369" s="6"/>
      <c r="C369" s="33"/>
      <c r="D369" s="33"/>
      <c r="E369" s="33"/>
      <c r="F369" s="33"/>
      <c r="G369" s="33"/>
      <c r="H369" s="33"/>
      <c r="I369" s="33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86"/>
    </row>
    <row r="370" spans="2:20" ht="23.25">
      <c r="B370" s="6"/>
      <c r="C370" s="33"/>
      <c r="D370" s="33"/>
      <c r="E370" s="33"/>
      <c r="F370" s="33"/>
      <c r="G370" s="33"/>
      <c r="H370" s="33"/>
      <c r="I370" s="33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86"/>
    </row>
    <row r="371" spans="2:20" ht="23.25">
      <c r="B371" s="6"/>
      <c r="C371" s="33"/>
      <c r="D371" s="33"/>
      <c r="E371" s="33"/>
      <c r="F371" s="33"/>
      <c r="G371" s="33"/>
      <c r="H371" s="33"/>
      <c r="I371" s="33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86"/>
    </row>
    <row r="372" spans="2:20" ht="23.25">
      <c r="B372" s="6"/>
      <c r="C372" s="33"/>
      <c r="D372" s="33"/>
      <c r="E372" s="33"/>
      <c r="F372" s="33"/>
      <c r="G372" s="33"/>
      <c r="H372" s="33"/>
      <c r="I372" s="33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86"/>
    </row>
    <row r="373" spans="2:20" ht="23.25">
      <c r="B373" s="6"/>
      <c r="C373" s="33"/>
      <c r="D373" s="33"/>
      <c r="E373" s="33"/>
      <c r="F373" s="33"/>
      <c r="G373" s="33"/>
      <c r="H373" s="33"/>
      <c r="I373" s="33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86"/>
    </row>
    <row r="374" spans="2:20" ht="23.25">
      <c r="B374" s="6"/>
      <c r="C374" s="33"/>
      <c r="D374" s="33"/>
      <c r="E374" s="33"/>
      <c r="F374" s="33"/>
      <c r="G374" s="33"/>
      <c r="H374" s="33"/>
      <c r="I374" s="33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86"/>
    </row>
    <row r="375" spans="2:20" ht="23.25">
      <c r="B375" s="6"/>
      <c r="C375" s="33"/>
      <c r="D375" s="33"/>
      <c r="E375" s="33"/>
      <c r="F375" s="33"/>
      <c r="G375" s="33"/>
      <c r="H375" s="33"/>
      <c r="I375" s="33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86"/>
    </row>
    <row r="376" spans="2:20" ht="23.25">
      <c r="B376" s="6"/>
      <c r="C376" s="33"/>
      <c r="D376" s="33"/>
      <c r="E376" s="33"/>
      <c r="F376" s="33"/>
      <c r="G376" s="33"/>
      <c r="H376" s="33"/>
      <c r="I376" s="33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86"/>
    </row>
    <row r="377" spans="2:20" ht="23.25">
      <c r="B377" s="6"/>
      <c r="C377" s="33"/>
      <c r="D377" s="33"/>
      <c r="E377" s="33"/>
      <c r="F377" s="33"/>
      <c r="G377" s="33"/>
      <c r="H377" s="33"/>
      <c r="I377" s="33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86"/>
    </row>
    <row r="378" spans="2:20" ht="23.25">
      <c r="B378" s="6"/>
      <c r="C378" s="33"/>
      <c r="D378" s="33"/>
      <c r="E378" s="33"/>
      <c r="F378" s="33"/>
      <c r="G378" s="33"/>
      <c r="H378" s="33"/>
      <c r="I378" s="33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86"/>
    </row>
    <row r="379" spans="2:20" ht="23.25">
      <c r="B379" s="6"/>
      <c r="C379" s="33"/>
      <c r="D379" s="33"/>
      <c r="E379" s="33"/>
      <c r="F379" s="33"/>
      <c r="G379" s="33"/>
      <c r="H379" s="33"/>
      <c r="I379" s="33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86"/>
    </row>
    <row r="380" spans="2:20" ht="23.25">
      <c r="B380" s="6"/>
      <c r="C380" s="33"/>
      <c r="D380" s="33"/>
      <c r="E380" s="33"/>
      <c r="F380" s="33"/>
      <c r="G380" s="33"/>
      <c r="H380" s="33"/>
      <c r="I380" s="33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86"/>
    </row>
    <row r="381" spans="2:20" ht="23.25">
      <c r="B381" s="6"/>
      <c r="C381" s="33"/>
      <c r="D381" s="33"/>
      <c r="E381" s="33"/>
      <c r="F381" s="33"/>
      <c r="G381" s="33"/>
      <c r="H381" s="33"/>
      <c r="I381" s="33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86"/>
    </row>
    <row r="382" spans="2:20" ht="23.25">
      <c r="B382" s="6"/>
      <c r="C382" s="33"/>
      <c r="D382" s="33"/>
      <c r="E382" s="33"/>
      <c r="F382" s="33"/>
      <c r="G382" s="33"/>
      <c r="H382" s="33"/>
      <c r="I382" s="33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86"/>
    </row>
    <row r="383" spans="2:20" ht="23.25">
      <c r="B383" s="6"/>
      <c r="C383" s="33"/>
      <c r="D383" s="33"/>
      <c r="E383" s="33"/>
      <c r="F383" s="33"/>
      <c r="G383" s="33"/>
      <c r="H383" s="33"/>
      <c r="I383" s="33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86"/>
    </row>
    <row r="384" spans="2:20" ht="23.25">
      <c r="B384" s="6"/>
      <c r="C384" s="33"/>
      <c r="D384" s="33"/>
      <c r="E384" s="33"/>
      <c r="F384" s="33"/>
      <c r="G384" s="33"/>
      <c r="H384" s="33"/>
      <c r="I384" s="33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86"/>
    </row>
    <row r="385" spans="2:20" ht="23.25">
      <c r="B385" s="6"/>
      <c r="C385" s="33"/>
      <c r="D385" s="33"/>
      <c r="E385" s="33"/>
      <c r="F385" s="33"/>
      <c r="G385" s="33"/>
      <c r="H385" s="33"/>
      <c r="I385" s="33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86"/>
    </row>
    <row r="386" spans="2:20" ht="23.25">
      <c r="B386" s="6"/>
      <c r="C386" s="33"/>
      <c r="D386" s="33"/>
      <c r="E386" s="33"/>
      <c r="F386" s="33"/>
      <c r="G386" s="33"/>
      <c r="H386" s="33"/>
      <c r="I386" s="33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86"/>
    </row>
    <row r="387" spans="2:20" ht="23.25">
      <c r="B387" s="6"/>
      <c r="C387" s="33"/>
      <c r="D387" s="33"/>
      <c r="E387" s="33"/>
      <c r="F387" s="33"/>
      <c r="G387" s="33"/>
      <c r="H387" s="33"/>
      <c r="I387" s="33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86"/>
    </row>
    <row r="388" spans="2:20" ht="23.25">
      <c r="B388" s="6"/>
      <c r="C388" s="33"/>
      <c r="D388" s="33"/>
      <c r="E388" s="33"/>
      <c r="F388" s="33"/>
      <c r="G388" s="33"/>
      <c r="H388" s="33"/>
      <c r="I388" s="33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86"/>
    </row>
    <row r="389" spans="2:20" ht="23.25">
      <c r="B389" s="6"/>
      <c r="C389" s="33"/>
      <c r="D389" s="33"/>
      <c r="E389" s="33"/>
      <c r="F389" s="33"/>
      <c r="G389" s="33"/>
      <c r="H389" s="33"/>
      <c r="I389" s="33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86"/>
    </row>
    <row r="390" spans="2:20" ht="23.25">
      <c r="B390" s="6"/>
      <c r="C390" s="33"/>
      <c r="D390" s="33"/>
      <c r="E390" s="33"/>
      <c r="F390" s="33"/>
      <c r="G390" s="33"/>
      <c r="H390" s="33"/>
      <c r="I390" s="33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86"/>
    </row>
    <row r="391" spans="2:20" ht="23.25">
      <c r="B391" s="6"/>
      <c r="C391" s="33"/>
      <c r="D391" s="33"/>
      <c r="E391" s="33"/>
      <c r="F391" s="33"/>
      <c r="G391" s="33"/>
      <c r="H391" s="33"/>
      <c r="I391" s="33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86"/>
    </row>
    <row r="392" spans="2:20" ht="23.25">
      <c r="B392" s="6"/>
      <c r="C392" s="33"/>
      <c r="D392" s="33"/>
      <c r="E392" s="33"/>
      <c r="F392" s="33"/>
      <c r="G392" s="33"/>
      <c r="H392" s="33"/>
      <c r="I392" s="33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86"/>
    </row>
    <row r="393" spans="2:20" ht="23.25">
      <c r="B393" s="6"/>
      <c r="C393" s="33"/>
      <c r="D393" s="33"/>
      <c r="E393" s="33"/>
      <c r="F393" s="33"/>
      <c r="G393" s="33"/>
      <c r="H393" s="33"/>
      <c r="I393" s="33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86"/>
    </row>
    <row r="394" spans="2:20" ht="23.25">
      <c r="B394" s="6"/>
      <c r="C394" s="33"/>
      <c r="D394" s="33"/>
      <c r="E394" s="33"/>
      <c r="F394" s="33"/>
      <c r="G394" s="33"/>
      <c r="H394" s="33"/>
      <c r="I394" s="33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86"/>
    </row>
    <row r="395" spans="2:20" ht="23.25">
      <c r="B395" s="6"/>
      <c r="C395" s="33"/>
      <c r="D395" s="33"/>
      <c r="E395" s="33"/>
      <c r="F395" s="33"/>
      <c r="G395" s="33"/>
      <c r="H395" s="33"/>
      <c r="I395" s="33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86"/>
    </row>
    <row r="396" spans="2:20" ht="23.25">
      <c r="B396" s="6"/>
      <c r="C396" s="33"/>
      <c r="D396" s="33"/>
      <c r="E396" s="33"/>
      <c r="F396" s="33"/>
      <c r="G396" s="33"/>
      <c r="H396" s="33"/>
      <c r="I396" s="33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86"/>
    </row>
    <row r="397" spans="2:20" ht="23.25">
      <c r="B397" s="6"/>
      <c r="C397" s="33"/>
      <c r="D397" s="33"/>
      <c r="E397" s="33"/>
      <c r="F397" s="33"/>
      <c r="G397" s="33"/>
      <c r="H397" s="33"/>
      <c r="I397" s="33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86"/>
    </row>
    <row r="398" spans="2:20" ht="23.25">
      <c r="B398" s="6"/>
      <c r="C398" s="33"/>
      <c r="D398" s="33"/>
      <c r="E398" s="33"/>
      <c r="F398" s="33"/>
      <c r="G398" s="33"/>
      <c r="H398" s="33"/>
      <c r="I398" s="33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86"/>
    </row>
    <row r="399" spans="2:20" ht="23.25">
      <c r="B399" s="6"/>
      <c r="C399" s="33"/>
      <c r="D399" s="33"/>
      <c r="E399" s="33"/>
      <c r="F399" s="33"/>
      <c r="G399" s="33"/>
      <c r="H399" s="33"/>
      <c r="I399" s="33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86"/>
    </row>
    <row r="400" spans="2:20" ht="23.25">
      <c r="B400" s="6"/>
      <c r="C400" s="33"/>
      <c r="D400" s="33"/>
      <c r="E400" s="33"/>
      <c r="F400" s="33"/>
      <c r="G400" s="33"/>
      <c r="H400" s="33"/>
      <c r="I400" s="33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86"/>
    </row>
    <row r="401" spans="2:20" ht="23.25">
      <c r="B401" s="6"/>
      <c r="C401" s="33"/>
      <c r="D401" s="33"/>
      <c r="E401" s="33"/>
      <c r="F401" s="33"/>
      <c r="G401" s="33"/>
      <c r="H401" s="33"/>
      <c r="I401" s="33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86"/>
    </row>
    <row r="402" spans="2:20" ht="23.25">
      <c r="B402" s="6"/>
      <c r="C402" s="33"/>
      <c r="D402" s="33"/>
      <c r="E402" s="33"/>
      <c r="F402" s="33"/>
      <c r="G402" s="33"/>
      <c r="H402" s="33"/>
      <c r="I402" s="33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86"/>
    </row>
    <row r="403" spans="2:20" ht="23.25">
      <c r="B403" s="6"/>
      <c r="C403" s="33"/>
      <c r="D403" s="33"/>
      <c r="E403" s="33"/>
      <c r="F403" s="33"/>
      <c r="G403" s="33"/>
      <c r="H403" s="33"/>
      <c r="I403" s="33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86"/>
    </row>
    <row r="404" spans="2:20" ht="23.25">
      <c r="B404" s="6"/>
      <c r="C404" s="33"/>
      <c r="D404" s="33"/>
      <c r="E404" s="33"/>
      <c r="F404" s="33"/>
      <c r="G404" s="33"/>
      <c r="H404" s="33"/>
      <c r="I404" s="33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86"/>
    </row>
    <row r="405" spans="2:20" ht="23.25">
      <c r="B405" s="6"/>
      <c r="C405" s="33"/>
      <c r="D405" s="33"/>
      <c r="E405" s="33"/>
      <c r="F405" s="33"/>
      <c r="G405" s="33"/>
      <c r="H405" s="33"/>
      <c r="I405" s="33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86"/>
    </row>
    <row r="406" spans="2:20" ht="23.25">
      <c r="B406" s="6"/>
      <c r="C406" s="33"/>
      <c r="D406" s="33"/>
      <c r="E406" s="33"/>
      <c r="F406" s="33"/>
      <c r="G406" s="33"/>
      <c r="H406" s="33"/>
      <c r="I406" s="33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86"/>
    </row>
    <row r="407" spans="2:20" ht="23.25">
      <c r="B407" s="6"/>
      <c r="C407" s="33"/>
      <c r="D407" s="33"/>
      <c r="E407" s="33"/>
      <c r="F407" s="33"/>
      <c r="G407" s="33"/>
      <c r="H407" s="33"/>
      <c r="I407" s="33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86"/>
    </row>
    <row r="408" spans="2:20" ht="23.25">
      <c r="B408" s="6"/>
      <c r="C408" s="33"/>
      <c r="D408" s="33"/>
      <c r="E408" s="33"/>
      <c r="F408" s="33"/>
      <c r="G408" s="33"/>
      <c r="H408" s="33"/>
      <c r="I408" s="33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86"/>
    </row>
    <row r="409" spans="2:20" ht="23.25">
      <c r="B409" s="6"/>
      <c r="C409" s="33"/>
      <c r="D409" s="33"/>
      <c r="E409" s="33"/>
      <c r="F409" s="33"/>
      <c r="G409" s="33"/>
      <c r="H409" s="33"/>
      <c r="I409" s="33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86"/>
    </row>
    <row r="410" spans="2:20" ht="23.25">
      <c r="B410" s="6"/>
      <c r="C410" s="33"/>
      <c r="D410" s="33"/>
      <c r="E410" s="33"/>
      <c r="F410" s="33"/>
      <c r="G410" s="33"/>
      <c r="H410" s="33"/>
      <c r="I410" s="33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86"/>
    </row>
    <row r="411" spans="2:20" ht="23.25">
      <c r="B411" s="6"/>
      <c r="C411" s="33"/>
      <c r="D411" s="33"/>
      <c r="E411" s="33"/>
      <c r="F411" s="33"/>
      <c r="G411" s="33"/>
      <c r="H411" s="33"/>
      <c r="I411" s="33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86"/>
    </row>
    <row r="412" spans="2:20" ht="23.25">
      <c r="B412" s="6"/>
      <c r="C412" s="33"/>
      <c r="D412" s="33"/>
      <c r="E412" s="33"/>
      <c r="F412" s="33"/>
      <c r="G412" s="33"/>
      <c r="H412" s="33"/>
      <c r="I412" s="33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86"/>
    </row>
    <row r="413" spans="2:20" ht="23.25">
      <c r="B413" s="6"/>
      <c r="C413" s="33"/>
      <c r="D413" s="33"/>
      <c r="E413" s="33"/>
      <c r="F413" s="33"/>
      <c r="G413" s="33"/>
      <c r="H413" s="33"/>
      <c r="I413" s="33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86"/>
    </row>
    <row r="414" spans="2:20" ht="23.25">
      <c r="B414" s="6"/>
      <c r="C414" s="33"/>
      <c r="D414" s="33"/>
      <c r="E414" s="33"/>
      <c r="F414" s="33"/>
      <c r="G414" s="33"/>
      <c r="H414" s="33"/>
      <c r="I414" s="33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86"/>
    </row>
    <row r="415" spans="2:20" ht="23.25">
      <c r="B415" s="6"/>
      <c r="C415" s="33"/>
      <c r="D415" s="33"/>
      <c r="E415" s="33"/>
      <c r="F415" s="33"/>
      <c r="G415" s="33"/>
      <c r="H415" s="33"/>
      <c r="I415" s="33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86"/>
    </row>
    <row r="416" spans="2:20" ht="23.25">
      <c r="B416" s="6"/>
      <c r="C416" s="33"/>
      <c r="D416" s="33"/>
      <c r="E416" s="33"/>
      <c r="F416" s="33"/>
      <c r="G416" s="33"/>
      <c r="H416" s="33"/>
      <c r="I416" s="33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86"/>
    </row>
    <row r="417" spans="2:20" ht="23.25">
      <c r="B417" s="6"/>
      <c r="C417" s="33"/>
      <c r="D417" s="33"/>
      <c r="E417" s="33"/>
      <c r="F417" s="33"/>
      <c r="G417" s="33"/>
      <c r="H417" s="33"/>
      <c r="I417" s="33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86"/>
    </row>
    <row r="418" spans="2:20" ht="23.25">
      <c r="B418" s="6"/>
      <c r="C418" s="33"/>
      <c r="D418" s="33"/>
      <c r="E418" s="33"/>
      <c r="F418" s="33"/>
      <c r="G418" s="33"/>
      <c r="H418" s="33"/>
      <c r="I418" s="33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86"/>
    </row>
    <row r="419" spans="2:20" ht="23.25">
      <c r="B419" s="6"/>
      <c r="C419" s="33"/>
      <c r="D419" s="33"/>
      <c r="E419" s="33"/>
      <c r="F419" s="33"/>
      <c r="G419" s="33"/>
      <c r="H419" s="33"/>
      <c r="I419" s="33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86"/>
    </row>
    <row r="420" spans="2:20" ht="23.25">
      <c r="B420" s="6"/>
      <c r="C420" s="33"/>
      <c r="D420" s="33"/>
      <c r="E420" s="33"/>
      <c r="F420" s="33"/>
      <c r="G420" s="33"/>
      <c r="H420" s="33"/>
      <c r="I420" s="33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86"/>
    </row>
    <row r="421" spans="2:20" ht="23.25">
      <c r="B421" s="6"/>
      <c r="C421" s="33"/>
      <c r="D421" s="33"/>
      <c r="E421" s="33"/>
      <c r="F421" s="33"/>
      <c r="G421" s="33"/>
      <c r="H421" s="33"/>
      <c r="I421" s="33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86"/>
    </row>
    <row r="422" spans="2:20" ht="23.25">
      <c r="B422" s="6"/>
      <c r="C422" s="33"/>
      <c r="D422" s="33"/>
      <c r="E422" s="33"/>
      <c r="F422" s="33"/>
      <c r="G422" s="33"/>
      <c r="H422" s="33"/>
      <c r="I422" s="33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86"/>
    </row>
    <row r="423" spans="2:20" ht="23.25">
      <c r="B423" s="6"/>
      <c r="C423" s="33"/>
      <c r="D423" s="33"/>
      <c r="E423" s="33"/>
      <c r="F423" s="33"/>
      <c r="G423" s="33"/>
      <c r="H423" s="33"/>
      <c r="I423" s="33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86"/>
    </row>
    <row r="424" spans="2:20" ht="23.25">
      <c r="B424" s="6"/>
      <c r="C424" s="33"/>
      <c r="D424" s="33"/>
      <c r="E424" s="33"/>
      <c r="F424" s="33"/>
      <c r="G424" s="33"/>
      <c r="H424" s="33"/>
      <c r="I424" s="33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86"/>
    </row>
    <row r="425" spans="2:20" ht="23.25">
      <c r="B425" s="6"/>
      <c r="C425" s="33"/>
      <c r="D425" s="33"/>
      <c r="E425" s="33"/>
      <c r="F425" s="33"/>
      <c r="G425" s="33"/>
      <c r="H425" s="33"/>
      <c r="I425" s="33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86"/>
    </row>
    <row r="426" spans="2:20" ht="23.25">
      <c r="B426" s="6"/>
      <c r="C426" s="33"/>
      <c r="D426" s="33"/>
      <c r="E426" s="33"/>
      <c r="F426" s="33"/>
      <c r="G426" s="33"/>
      <c r="H426" s="33"/>
      <c r="I426" s="33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86"/>
    </row>
    <row r="427" spans="2:20" ht="23.25">
      <c r="B427" s="6"/>
      <c r="C427" s="33"/>
      <c r="D427" s="33"/>
      <c r="E427" s="33"/>
      <c r="F427" s="33"/>
      <c r="G427" s="33"/>
      <c r="H427" s="33"/>
      <c r="I427" s="33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86"/>
    </row>
    <row r="428" spans="2:20" ht="23.25">
      <c r="B428" s="6"/>
      <c r="C428" s="33"/>
      <c r="D428" s="33"/>
      <c r="E428" s="33"/>
      <c r="F428" s="33"/>
      <c r="G428" s="33"/>
      <c r="H428" s="33"/>
      <c r="I428" s="33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86"/>
    </row>
    <row r="429" spans="2:20" ht="23.25">
      <c r="B429" s="6"/>
      <c r="C429" s="33"/>
      <c r="D429" s="33"/>
      <c r="E429" s="33"/>
      <c r="F429" s="33"/>
      <c r="G429" s="33"/>
      <c r="H429" s="33"/>
      <c r="I429" s="33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86"/>
    </row>
    <row r="430" spans="2:20" ht="23.25">
      <c r="B430" s="6"/>
      <c r="C430" s="33"/>
      <c r="D430" s="33"/>
      <c r="E430" s="33"/>
      <c r="F430" s="33"/>
      <c r="G430" s="33"/>
      <c r="H430" s="33"/>
      <c r="I430" s="33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86"/>
    </row>
    <row r="431" spans="2:20" ht="23.25">
      <c r="B431" s="6"/>
      <c r="C431" s="33"/>
      <c r="D431" s="33"/>
      <c r="E431" s="33"/>
      <c r="F431" s="33"/>
      <c r="G431" s="33"/>
      <c r="H431" s="33"/>
      <c r="I431" s="33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86"/>
    </row>
    <row r="432" spans="2:20" ht="23.25">
      <c r="B432" s="6"/>
      <c r="C432" s="33"/>
      <c r="D432" s="33"/>
      <c r="E432" s="33"/>
      <c r="F432" s="33"/>
      <c r="G432" s="33"/>
      <c r="H432" s="33"/>
      <c r="I432" s="33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86"/>
    </row>
    <row r="433" spans="2:20" ht="23.25">
      <c r="B433" s="6"/>
      <c r="C433" s="33"/>
      <c r="D433" s="33"/>
      <c r="E433" s="33"/>
      <c r="F433" s="33"/>
      <c r="G433" s="33"/>
      <c r="H433" s="33"/>
      <c r="I433" s="33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86"/>
    </row>
    <row r="434" spans="2:20" ht="23.25">
      <c r="B434" s="6"/>
      <c r="C434" s="33"/>
      <c r="D434" s="33"/>
      <c r="E434" s="33"/>
      <c r="F434" s="33"/>
      <c r="G434" s="33"/>
      <c r="H434" s="33"/>
      <c r="I434" s="33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86"/>
    </row>
    <row r="435" spans="2:20" ht="23.25">
      <c r="B435" s="6"/>
      <c r="C435" s="33"/>
      <c r="D435" s="33"/>
      <c r="E435" s="33"/>
      <c r="F435" s="33"/>
      <c r="G435" s="33"/>
      <c r="H435" s="33"/>
      <c r="I435" s="33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86"/>
    </row>
    <row r="436" spans="2:20" ht="23.25">
      <c r="B436" s="6"/>
      <c r="C436" s="33"/>
      <c r="D436" s="33"/>
      <c r="E436" s="33"/>
      <c r="F436" s="33"/>
      <c r="G436" s="33"/>
      <c r="H436" s="33"/>
      <c r="I436" s="33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86"/>
    </row>
    <row r="437" spans="2:20" ht="23.25">
      <c r="B437" s="6"/>
      <c r="C437" s="33"/>
      <c r="D437" s="33"/>
      <c r="E437" s="33"/>
      <c r="F437" s="33"/>
      <c r="G437" s="33"/>
      <c r="H437" s="33"/>
      <c r="I437" s="33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86"/>
    </row>
    <row r="438" spans="2:20" ht="23.25">
      <c r="B438" s="6"/>
      <c r="C438" s="33"/>
      <c r="D438" s="33"/>
      <c r="E438" s="33"/>
      <c r="F438" s="33"/>
      <c r="G438" s="33"/>
      <c r="H438" s="33"/>
      <c r="I438" s="33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86"/>
    </row>
    <row r="439" spans="2:20" ht="23.25">
      <c r="B439" s="6"/>
      <c r="C439" s="33"/>
      <c r="D439" s="33"/>
      <c r="E439" s="33"/>
      <c r="F439" s="33"/>
      <c r="G439" s="33"/>
      <c r="H439" s="33"/>
      <c r="I439" s="33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86"/>
    </row>
    <row r="440" spans="2:20" ht="23.25">
      <c r="B440" s="6"/>
      <c r="C440" s="33"/>
      <c r="D440" s="33"/>
      <c r="E440" s="33"/>
      <c r="F440" s="33"/>
      <c r="G440" s="33"/>
      <c r="H440" s="33"/>
      <c r="I440" s="33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86"/>
    </row>
    <row r="441" spans="2:20" ht="23.25">
      <c r="B441" s="6"/>
      <c r="C441" s="33"/>
      <c r="D441" s="33"/>
      <c r="E441" s="33"/>
      <c r="F441" s="33"/>
      <c r="G441" s="33"/>
      <c r="H441" s="33"/>
      <c r="I441" s="33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86"/>
    </row>
    <row r="442" spans="2:20" ht="23.25">
      <c r="B442" s="6"/>
      <c r="C442" s="33"/>
      <c r="D442" s="33"/>
      <c r="E442" s="33"/>
      <c r="F442" s="33"/>
      <c r="G442" s="33"/>
      <c r="H442" s="33"/>
      <c r="I442" s="33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86"/>
    </row>
    <row r="443" spans="2:20" ht="23.25">
      <c r="B443" s="6"/>
      <c r="C443" s="33"/>
      <c r="D443" s="33"/>
      <c r="E443" s="33"/>
      <c r="F443" s="33"/>
      <c r="G443" s="33"/>
      <c r="H443" s="33"/>
      <c r="I443" s="33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86"/>
    </row>
    <row r="444" spans="2:20" ht="23.25">
      <c r="B444" s="6"/>
      <c r="C444" s="33"/>
      <c r="D444" s="33"/>
      <c r="E444" s="33"/>
      <c r="F444" s="33"/>
      <c r="G444" s="33"/>
      <c r="H444" s="33"/>
      <c r="I444" s="33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86"/>
    </row>
    <row r="445" spans="2:20" ht="23.25">
      <c r="B445" s="6"/>
      <c r="C445" s="33"/>
      <c r="D445" s="33"/>
      <c r="E445" s="33"/>
      <c r="F445" s="33"/>
      <c r="G445" s="33"/>
      <c r="H445" s="33"/>
      <c r="I445" s="33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86"/>
    </row>
    <row r="446" spans="2:20" ht="23.25">
      <c r="B446" s="6"/>
      <c r="C446" s="33"/>
      <c r="D446" s="33"/>
      <c r="E446" s="33"/>
      <c r="F446" s="33"/>
      <c r="G446" s="33"/>
      <c r="H446" s="33"/>
      <c r="I446" s="33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86"/>
    </row>
    <row r="447" spans="2:20" ht="23.25">
      <c r="B447" s="6"/>
      <c r="C447" s="33"/>
      <c r="D447" s="33"/>
      <c r="E447" s="33"/>
      <c r="F447" s="33"/>
      <c r="G447" s="33"/>
      <c r="H447" s="33"/>
      <c r="I447" s="33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86"/>
    </row>
    <row r="448" spans="2:20" ht="23.25">
      <c r="B448" s="6"/>
      <c r="C448" s="33"/>
      <c r="D448" s="33"/>
      <c r="E448" s="33"/>
      <c r="F448" s="33"/>
      <c r="G448" s="33"/>
      <c r="H448" s="33"/>
      <c r="I448" s="33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86"/>
    </row>
    <row r="449" spans="2:20" ht="23.25">
      <c r="B449" s="6"/>
      <c r="C449" s="33"/>
      <c r="D449" s="33"/>
      <c r="E449" s="33"/>
      <c r="F449" s="33"/>
      <c r="G449" s="33"/>
      <c r="H449" s="33"/>
      <c r="I449" s="33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86"/>
    </row>
    <row r="450" spans="2:20" ht="23.25">
      <c r="B450" s="6"/>
      <c r="C450" s="33"/>
      <c r="D450" s="33"/>
      <c r="E450" s="33"/>
      <c r="F450" s="33"/>
      <c r="G450" s="33"/>
      <c r="H450" s="33"/>
      <c r="I450" s="33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86"/>
    </row>
    <row r="451" spans="2:20" ht="23.25">
      <c r="B451" s="6"/>
      <c r="C451" s="33"/>
      <c r="D451" s="33"/>
      <c r="E451" s="33"/>
      <c r="F451" s="33"/>
      <c r="G451" s="33"/>
      <c r="H451" s="33"/>
      <c r="I451" s="33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86"/>
    </row>
    <row r="452" spans="2:20" ht="23.25">
      <c r="B452" s="6"/>
      <c r="C452" s="33"/>
      <c r="D452" s="33"/>
      <c r="E452" s="33"/>
      <c r="F452" s="33"/>
      <c r="G452" s="33"/>
      <c r="H452" s="33"/>
      <c r="I452" s="33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86"/>
    </row>
    <row r="453" spans="2:20" ht="23.25">
      <c r="B453" s="6"/>
      <c r="C453" s="33"/>
      <c r="D453" s="33"/>
      <c r="E453" s="33"/>
      <c r="F453" s="33"/>
      <c r="G453" s="33"/>
      <c r="H453" s="33"/>
      <c r="I453" s="33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86"/>
    </row>
    <row r="454" spans="2:20" ht="23.25">
      <c r="B454" s="6"/>
      <c r="C454" s="33"/>
      <c r="D454" s="33"/>
      <c r="E454" s="33"/>
      <c r="F454" s="33"/>
      <c r="G454" s="33"/>
      <c r="H454" s="33"/>
      <c r="I454" s="33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86"/>
    </row>
    <row r="455" spans="2:20" ht="23.25">
      <c r="B455" s="6"/>
      <c r="C455" s="33"/>
      <c r="D455" s="33"/>
      <c r="E455" s="33"/>
      <c r="F455" s="33"/>
      <c r="G455" s="33"/>
      <c r="H455" s="33"/>
      <c r="I455" s="33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86"/>
    </row>
    <row r="456" spans="2:20" ht="23.25">
      <c r="B456" s="6"/>
      <c r="C456" s="33"/>
      <c r="D456" s="33"/>
      <c r="E456" s="33"/>
      <c r="F456" s="33"/>
      <c r="G456" s="33"/>
      <c r="H456" s="33"/>
      <c r="I456" s="33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86"/>
    </row>
    <row r="457" spans="2:20" ht="23.25">
      <c r="B457" s="6"/>
      <c r="C457" s="33"/>
      <c r="D457" s="33"/>
      <c r="E457" s="33"/>
      <c r="F457" s="33"/>
      <c r="G457" s="33"/>
      <c r="H457" s="33"/>
      <c r="I457" s="33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86"/>
    </row>
    <row r="458" spans="2:20" ht="23.25">
      <c r="B458" s="6"/>
      <c r="C458" s="33"/>
      <c r="D458" s="33"/>
      <c r="E458" s="33"/>
      <c r="F458" s="33"/>
      <c r="G458" s="33"/>
      <c r="H458" s="33"/>
      <c r="I458" s="33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86"/>
    </row>
    <row r="459" spans="2:20" ht="23.25">
      <c r="B459" s="6"/>
      <c r="C459" s="33"/>
      <c r="D459" s="33"/>
      <c r="E459" s="33"/>
      <c r="F459" s="33"/>
      <c r="G459" s="33"/>
      <c r="H459" s="33"/>
      <c r="I459" s="33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86"/>
    </row>
    <row r="460" spans="2:20" ht="23.25">
      <c r="B460" s="6"/>
      <c r="C460" s="33"/>
      <c r="D460" s="33"/>
      <c r="E460" s="33"/>
      <c r="F460" s="33"/>
      <c r="G460" s="33"/>
      <c r="H460" s="33"/>
      <c r="I460" s="33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86"/>
    </row>
    <row r="461" spans="2:20" ht="23.25">
      <c r="B461" s="6"/>
      <c r="C461" s="33"/>
      <c r="D461" s="33"/>
      <c r="E461" s="33"/>
      <c r="F461" s="33"/>
      <c r="G461" s="33"/>
      <c r="H461" s="33"/>
      <c r="I461" s="33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86"/>
    </row>
    <row r="462" spans="2:20" ht="23.25">
      <c r="B462" s="6"/>
      <c r="C462" s="33"/>
      <c r="D462" s="33"/>
      <c r="E462" s="33"/>
      <c r="F462" s="33"/>
      <c r="G462" s="33"/>
      <c r="H462" s="33"/>
      <c r="I462" s="33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86"/>
    </row>
    <row r="463" spans="2:20" ht="23.25">
      <c r="B463" s="6"/>
      <c r="C463" s="33"/>
      <c r="D463" s="33"/>
      <c r="E463" s="33"/>
      <c r="F463" s="33"/>
      <c r="G463" s="33"/>
      <c r="H463" s="33"/>
      <c r="I463" s="33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86"/>
    </row>
    <row r="464" spans="2:20" ht="23.25">
      <c r="B464" s="6"/>
      <c r="C464" s="33"/>
      <c r="D464" s="33"/>
      <c r="E464" s="33"/>
      <c r="F464" s="33"/>
      <c r="G464" s="33"/>
      <c r="H464" s="33"/>
      <c r="I464" s="33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86"/>
    </row>
    <row r="465" spans="2:20" ht="23.25">
      <c r="B465" s="6"/>
      <c r="C465" s="33"/>
      <c r="D465" s="33"/>
      <c r="E465" s="33"/>
      <c r="F465" s="33"/>
      <c r="G465" s="33"/>
      <c r="H465" s="33"/>
      <c r="I465" s="33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86"/>
    </row>
    <row r="466" spans="2:20" ht="23.25">
      <c r="B466" s="6"/>
      <c r="C466" s="33"/>
      <c r="D466" s="33"/>
      <c r="E466" s="33"/>
      <c r="F466" s="33"/>
      <c r="G466" s="33"/>
      <c r="H466" s="33"/>
      <c r="I466" s="33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86"/>
    </row>
    <row r="467" spans="2:20" ht="23.25">
      <c r="B467" s="6"/>
      <c r="C467" s="33"/>
      <c r="D467" s="33"/>
      <c r="E467" s="33"/>
      <c r="F467" s="33"/>
      <c r="G467" s="33"/>
      <c r="H467" s="33"/>
      <c r="I467" s="33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86"/>
    </row>
    <row r="468" spans="2:20" ht="23.25">
      <c r="B468" s="6"/>
      <c r="C468" s="33"/>
      <c r="D468" s="33"/>
      <c r="E468" s="33"/>
      <c r="F468" s="33"/>
      <c r="G468" s="33"/>
      <c r="H468" s="33"/>
      <c r="I468" s="33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86"/>
    </row>
    <row r="469" spans="2:20" ht="23.25">
      <c r="B469" s="6"/>
      <c r="C469" s="33"/>
      <c r="D469" s="33"/>
      <c r="E469" s="33"/>
      <c r="F469" s="33"/>
      <c r="G469" s="33"/>
      <c r="H469" s="33"/>
      <c r="I469" s="33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86"/>
    </row>
    <row r="470" spans="2:20" ht="23.25">
      <c r="B470" s="6"/>
      <c r="C470" s="33"/>
      <c r="D470" s="33"/>
      <c r="E470" s="33"/>
      <c r="F470" s="33"/>
      <c r="G470" s="33"/>
      <c r="H470" s="33"/>
      <c r="I470" s="33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86"/>
    </row>
    <row r="471" spans="2:20" ht="23.25">
      <c r="B471" s="6"/>
      <c r="C471" s="33"/>
      <c r="D471" s="33"/>
      <c r="E471" s="33"/>
      <c r="F471" s="33"/>
      <c r="G471" s="33"/>
      <c r="H471" s="33"/>
      <c r="I471" s="33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86"/>
    </row>
    <row r="472" spans="2:20" ht="23.25">
      <c r="B472" s="6"/>
      <c r="C472" s="33"/>
      <c r="D472" s="33"/>
      <c r="E472" s="33"/>
      <c r="F472" s="33"/>
      <c r="G472" s="33"/>
      <c r="H472" s="33"/>
      <c r="I472" s="33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86"/>
    </row>
    <row r="473" spans="2:20" ht="23.25">
      <c r="B473" s="6"/>
      <c r="C473" s="33"/>
      <c r="D473" s="33"/>
      <c r="E473" s="33"/>
      <c r="F473" s="33"/>
      <c r="G473" s="33"/>
      <c r="H473" s="33"/>
      <c r="I473" s="33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86"/>
    </row>
    <row r="474" spans="2:20" ht="23.25">
      <c r="B474" s="6"/>
      <c r="C474" s="33"/>
      <c r="D474" s="33"/>
      <c r="E474" s="33"/>
      <c r="F474" s="33"/>
      <c r="G474" s="33"/>
      <c r="H474" s="33"/>
      <c r="I474" s="33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86"/>
    </row>
    <row r="475" spans="2:20" ht="23.25">
      <c r="B475" s="6"/>
      <c r="C475" s="33"/>
      <c r="D475" s="33"/>
      <c r="E475" s="33"/>
      <c r="F475" s="33"/>
      <c r="G475" s="33"/>
      <c r="H475" s="33"/>
      <c r="I475" s="33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86"/>
    </row>
    <row r="476" spans="2:20" ht="23.25">
      <c r="B476" s="6"/>
      <c r="C476" s="33"/>
      <c r="D476" s="33"/>
      <c r="E476" s="33"/>
      <c r="F476" s="33"/>
      <c r="G476" s="33"/>
      <c r="H476" s="33"/>
      <c r="I476" s="33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86"/>
    </row>
    <row r="477" spans="2:20" ht="23.25">
      <c r="B477" s="6"/>
      <c r="C477" s="33"/>
      <c r="D477" s="33"/>
      <c r="E477" s="33"/>
      <c r="F477" s="33"/>
      <c r="G477" s="33"/>
      <c r="H477" s="33"/>
      <c r="I477" s="33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86"/>
    </row>
    <row r="478" spans="2:20" ht="23.25">
      <c r="B478" s="6"/>
      <c r="C478" s="33"/>
      <c r="D478" s="33"/>
      <c r="E478" s="33"/>
      <c r="F478" s="33"/>
      <c r="G478" s="33"/>
      <c r="H478" s="33"/>
      <c r="I478" s="33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86"/>
    </row>
    <row r="479" spans="2:20" ht="23.25">
      <c r="B479" s="6"/>
      <c r="C479" s="33"/>
      <c r="D479" s="33"/>
      <c r="E479" s="33"/>
      <c r="F479" s="33"/>
      <c r="G479" s="33"/>
      <c r="H479" s="33"/>
      <c r="I479" s="33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86"/>
    </row>
    <row r="480" spans="2:20" ht="23.25">
      <c r="B480" s="6"/>
      <c r="C480" s="33"/>
      <c r="D480" s="33"/>
      <c r="E480" s="33"/>
      <c r="F480" s="33"/>
      <c r="G480" s="33"/>
      <c r="H480" s="33"/>
      <c r="I480" s="33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86"/>
    </row>
    <row r="481" spans="2:20" ht="23.25">
      <c r="B481" s="6"/>
      <c r="C481" s="33"/>
      <c r="D481" s="33"/>
      <c r="E481" s="33"/>
      <c r="F481" s="33"/>
      <c r="G481" s="33"/>
      <c r="H481" s="33"/>
      <c r="I481" s="33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86"/>
    </row>
    <row r="482" spans="2:20" ht="23.25">
      <c r="B482" s="6"/>
      <c r="C482" s="33"/>
      <c r="D482" s="33"/>
      <c r="E482" s="33"/>
      <c r="F482" s="33"/>
      <c r="G482" s="33"/>
      <c r="H482" s="33"/>
      <c r="I482" s="33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86"/>
    </row>
    <row r="483" spans="2:20" ht="23.25">
      <c r="B483" s="6"/>
      <c r="C483" s="33"/>
      <c r="D483" s="33"/>
      <c r="E483" s="33"/>
      <c r="F483" s="33"/>
      <c r="G483" s="33"/>
      <c r="H483" s="33"/>
      <c r="I483" s="33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86"/>
    </row>
    <row r="484" spans="2:20" ht="23.25">
      <c r="B484" s="6"/>
      <c r="C484" s="33"/>
      <c r="D484" s="33"/>
      <c r="E484" s="33"/>
      <c r="F484" s="33"/>
      <c r="G484" s="33"/>
      <c r="H484" s="33"/>
      <c r="I484" s="33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86"/>
    </row>
    <row r="485" spans="2:20" ht="23.25">
      <c r="B485" s="6"/>
      <c r="C485" s="33"/>
      <c r="D485" s="33"/>
      <c r="E485" s="33"/>
      <c r="F485" s="33"/>
      <c r="G485" s="33"/>
      <c r="H485" s="33"/>
      <c r="I485" s="33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86"/>
    </row>
    <row r="486" spans="2:20" ht="23.25">
      <c r="B486" s="6"/>
      <c r="C486" s="33"/>
      <c r="D486" s="33"/>
      <c r="E486" s="33"/>
      <c r="F486" s="33"/>
      <c r="G486" s="33"/>
      <c r="H486" s="33"/>
      <c r="I486" s="33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86"/>
    </row>
    <row r="487" spans="2:20" ht="23.25">
      <c r="B487" s="6"/>
      <c r="C487" s="33"/>
      <c r="D487" s="33"/>
      <c r="E487" s="33"/>
      <c r="F487" s="33"/>
      <c r="G487" s="33"/>
      <c r="H487" s="33"/>
      <c r="I487" s="33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86"/>
    </row>
    <row r="488" spans="2:20" ht="23.25">
      <c r="B488" s="6"/>
      <c r="C488" s="33"/>
      <c r="D488" s="33"/>
      <c r="E488" s="33"/>
      <c r="F488" s="33"/>
      <c r="G488" s="33"/>
      <c r="H488" s="33"/>
      <c r="I488" s="33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86"/>
    </row>
    <row r="489" spans="2:20" ht="23.25">
      <c r="B489" s="6"/>
      <c r="C489" s="33"/>
      <c r="D489" s="33"/>
      <c r="E489" s="33"/>
      <c r="F489" s="33"/>
      <c r="G489" s="33"/>
      <c r="H489" s="33"/>
      <c r="I489" s="33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86"/>
    </row>
    <row r="490" spans="2:20" ht="23.25">
      <c r="B490" s="6"/>
      <c r="C490" s="33"/>
      <c r="D490" s="33"/>
      <c r="E490" s="33"/>
      <c r="F490" s="33"/>
      <c r="G490" s="33"/>
      <c r="H490" s="33"/>
      <c r="I490" s="33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86"/>
    </row>
    <row r="491" spans="2:20" ht="23.25">
      <c r="B491" s="6"/>
      <c r="C491" s="33"/>
      <c r="D491" s="33"/>
      <c r="E491" s="33"/>
      <c r="F491" s="33"/>
      <c r="G491" s="33"/>
      <c r="H491" s="33"/>
      <c r="I491" s="33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86"/>
    </row>
    <row r="492" spans="2:20" ht="23.25">
      <c r="B492" s="6"/>
      <c r="C492" s="33"/>
      <c r="D492" s="33"/>
      <c r="E492" s="33"/>
      <c r="F492" s="33"/>
      <c r="G492" s="33"/>
      <c r="H492" s="33"/>
      <c r="I492" s="33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86"/>
    </row>
    <row r="493" spans="2:20" ht="23.25">
      <c r="B493" s="6"/>
      <c r="C493" s="33"/>
      <c r="D493" s="33"/>
      <c r="E493" s="33"/>
      <c r="F493" s="33"/>
      <c r="G493" s="33"/>
      <c r="H493" s="33"/>
      <c r="I493" s="33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86"/>
    </row>
    <row r="494" spans="2:20" ht="23.25">
      <c r="B494" s="6"/>
      <c r="C494" s="33"/>
      <c r="D494" s="33"/>
      <c r="E494" s="33"/>
      <c r="F494" s="33"/>
      <c r="G494" s="33"/>
      <c r="H494" s="33"/>
      <c r="I494" s="33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86"/>
    </row>
    <row r="495" spans="2:20" ht="23.25">
      <c r="B495" s="6"/>
      <c r="C495" s="33"/>
      <c r="D495" s="33"/>
      <c r="E495" s="33"/>
      <c r="F495" s="33"/>
      <c r="G495" s="33"/>
      <c r="H495" s="33"/>
      <c r="I495" s="33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86"/>
    </row>
    <row r="496" spans="2:20" ht="23.25">
      <c r="B496" s="6"/>
      <c r="C496" s="33"/>
      <c r="D496" s="33"/>
      <c r="E496" s="33"/>
      <c r="F496" s="33"/>
      <c r="G496" s="33"/>
      <c r="H496" s="33"/>
      <c r="I496" s="33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86"/>
    </row>
    <row r="497" spans="2:20" ht="23.25">
      <c r="B497" s="6"/>
      <c r="C497" s="33"/>
      <c r="D497" s="33"/>
      <c r="E497" s="33"/>
      <c r="F497" s="33"/>
      <c r="G497" s="33"/>
      <c r="H497" s="33"/>
      <c r="I497" s="33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86"/>
    </row>
    <row r="498" spans="2:20" ht="23.25">
      <c r="B498" s="6"/>
      <c r="C498" s="33"/>
      <c r="D498" s="33"/>
      <c r="E498" s="33"/>
      <c r="F498" s="33"/>
      <c r="G498" s="33"/>
      <c r="H498" s="33"/>
      <c r="I498" s="33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86"/>
    </row>
    <row r="499" spans="2:20" ht="23.25">
      <c r="B499" s="6"/>
      <c r="C499" s="33"/>
      <c r="D499" s="33"/>
      <c r="E499" s="33"/>
      <c r="F499" s="33"/>
      <c r="G499" s="33"/>
      <c r="H499" s="33"/>
      <c r="I499" s="33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86"/>
    </row>
    <row r="500" spans="2:20" ht="23.25">
      <c r="B500" s="6"/>
      <c r="C500" s="33"/>
      <c r="D500" s="33"/>
      <c r="E500" s="33"/>
      <c r="F500" s="33"/>
      <c r="G500" s="33"/>
      <c r="H500" s="33"/>
      <c r="I500" s="33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86"/>
    </row>
    <row r="501" spans="2:20" ht="23.25">
      <c r="B501" s="6"/>
      <c r="C501" s="33"/>
      <c r="D501" s="33"/>
      <c r="E501" s="33"/>
      <c r="F501" s="33"/>
      <c r="G501" s="33"/>
      <c r="H501" s="33"/>
      <c r="I501" s="33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86"/>
    </row>
    <row r="502" spans="2:20" ht="23.25">
      <c r="B502" s="6"/>
      <c r="C502" s="33"/>
      <c r="D502" s="33"/>
      <c r="E502" s="33"/>
      <c r="F502" s="33"/>
      <c r="G502" s="33"/>
      <c r="H502" s="33"/>
      <c r="I502" s="33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86"/>
    </row>
    <row r="503" spans="2:20" ht="23.25">
      <c r="B503" s="6"/>
      <c r="C503" s="33"/>
      <c r="D503" s="33"/>
      <c r="E503" s="33"/>
      <c r="F503" s="33"/>
      <c r="G503" s="33"/>
      <c r="H503" s="33"/>
      <c r="I503" s="33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86"/>
    </row>
    <row r="504" spans="2:20" ht="23.25">
      <c r="B504" s="6"/>
      <c r="C504" s="33"/>
      <c r="D504" s="33"/>
      <c r="E504" s="33"/>
      <c r="F504" s="33"/>
      <c r="G504" s="33"/>
      <c r="H504" s="33"/>
      <c r="I504" s="33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86"/>
    </row>
    <row r="505" spans="2:20" ht="23.25">
      <c r="B505" s="6"/>
      <c r="C505" s="33"/>
      <c r="D505" s="33"/>
      <c r="E505" s="33"/>
      <c r="F505" s="33"/>
      <c r="G505" s="33"/>
      <c r="H505" s="33"/>
      <c r="I505" s="33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86"/>
    </row>
    <row r="506" spans="2:20" ht="23.25">
      <c r="B506" s="6"/>
      <c r="C506" s="33"/>
      <c r="D506" s="33"/>
      <c r="E506" s="33"/>
      <c r="F506" s="33"/>
      <c r="G506" s="33"/>
      <c r="H506" s="33"/>
      <c r="I506" s="33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86"/>
    </row>
    <row r="507" spans="2:20" ht="23.25">
      <c r="B507" s="6"/>
      <c r="C507" s="33"/>
      <c r="D507" s="33"/>
      <c r="E507" s="33"/>
      <c r="F507" s="33"/>
      <c r="G507" s="33"/>
      <c r="H507" s="33"/>
      <c r="I507" s="33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86"/>
    </row>
    <row r="508" spans="2:20" ht="23.25">
      <c r="B508" s="6"/>
      <c r="C508" s="33"/>
      <c r="D508" s="33"/>
      <c r="E508" s="33"/>
      <c r="F508" s="33"/>
      <c r="G508" s="33"/>
      <c r="H508" s="33"/>
      <c r="I508" s="33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86"/>
    </row>
    <row r="509" spans="2:20" ht="23.25">
      <c r="B509" s="6"/>
      <c r="C509" s="33"/>
      <c r="D509" s="33"/>
      <c r="E509" s="33"/>
      <c r="F509" s="33"/>
      <c r="G509" s="33"/>
      <c r="H509" s="33"/>
      <c r="I509" s="33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86"/>
    </row>
    <row r="510" spans="2:20" ht="23.25">
      <c r="B510" s="6"/>
      <c r="C510" s="33"/>
      <c r="D510" s="33"/>
      <c r="E510" s="33"/>
      <c r="F510" s="33"/>
      <c r="G510" s="33"/>
      <c r="H510" s="33"/>
      <c r="I510" s="33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86"/>
    </row>
    <row r="511" spans="2:20" ht="23.25">
      <c r="B511" s="6"/>
      <c r="C511" s="33"/>
      <c r="D511" s="33"/>
      <c r="E511" s="33"/>
      <c r="F511" s="33"/>
      <c r="G511" s="33"/>
      <c r="H511" s="33"/>
      <c r="I511" s="33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86"/>
    </row>
    <row r="512" spans="2:20" ht="23.25">
      <c r="B512" s="6"/>
      <c r="C512" s="33"/>
      <c r="D512" s="33"/>
      <c r="E512" s="33"/>
      <c r="F512" s="33"/>
      <c r="G512" s="33"/>
      <c r="H512" s="33"/>
      <c r="I512" s="33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86"/>
    </row>
    <row r="513" spans="2:20" ht="23.25">
      <c r="B513" s="6"/>
      <c r="C513" s="33"/>
      <c r="D513" s="33"/>
      <c r="E513" s="33"/>
      <c r="F513" s="33"/>
      <c r="G513" s="33"/>
      <c r="H513" s="33"/>
      <c r="I513" s="33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86"/>
    </row>
    <row r="514" spans="2:20" ht="23.25">
      <c r="B514" s="6"/>
      <c r="C514" s="33"/>
      <c r="D514" s="33"/>
      <c r="E514" s="33"/>
      <c r="F514" s="33"/>
      <c r="G514" s="33"/>
      <c r="H514" s="33"/>
      <c r="I514" s="33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86"/>
    </row>
    <row r="515" spans="2:20" ht="23.25">
      <c r="B515" s="6"/>
      <c r="C515" s="33"/>
      <c r="D515" s="33"/>
      <c r="E515" s="33"/>
      <c r="F515" s="33"/>
      <c r="G515" s="33"/>
      <c r="H515" s="33"/>
      <c r="I515" s="33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86"/>
    </row>
    <row r="516" spans="2:20" ht="23.25">
      <c r="B516" s="6"/>
      <c r="C516" s="33"/>
      <c r="D516" s="33"/>
      <c r="E516" s="33"/>
      <c r="F516" s="33"/>
      <c r="G516" s="33"/>
      <c r="H516" s="33"/>
      <c r="I516" s="33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86"/>
    </row>
    <row r="517" spans="2:20" ht="23.25">
      <c r="B517" s="6"/>
      <c r="C517" s="33"/>
      <c r="D517" s="33"/>
      <c r="E517" s="33"/>
      <c r="F517" s="33"/>
      <c r="G517" s="33"/>
      <c r="H517" s="33"/>
      <c r="I517" s="33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86"/>
    </row>
    <row r="518" spans="2:20" ht="23.25">
      <c r="B518" s="6"/>
      <c r="C518" s="33"/>
      <c r="D518" s="33"/>
      <c r="E518" s="33"/>
      <c r="F518" s="33"/>
      <c r="G518" s="33"/>
      <c r="H518" s="33"/>
      <c r="I518" s="33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86"/>
    </row>
    <row r="519" spans="2:20" ht="23.25">
      <c r="B519" s="6"/>
      <c r="C519" s="33"/>
      <c r="D519" s="33"/>
      <c r="E519" s="33"/>
      <c r="F519" s="33"/>
      <c r="G519" s="33"/>
      <c r="H519" s="33"/>
      <c r="I519" s="33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86"/>
    </row>
    <row r="520" spans="2:20" ht="23.25">
      <c r="B520" s="6"/>
      <c r="C520" s="33"/>
      <c r="D520" s="33"/>
      <c r="E520" s="33"/>
      <c r="F520" s="33"/>
      <c r="G520" s="33"/>
      <c r="H520" s="33"/>
      <c r="I520" s="33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86"/>
    </row>
    <row r="521" spans="2:20" ht="23.25">
      <c r="B521" s="6"/>
      <c r="C521" s="33"/>
      <c r="D521" s="33"/>
      <c r="E521" s="33"/>
      <c r="F521" s="33"/>
      <c r="G521" s="33"/>
      <c r="H521" s="33"/>
      <c r="I521" s="33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86"/>
    </row>
    <row r="522" spans="2:20" ht="23.25">
      <c r="B522" s="6"/>
      <c r="C522" s="33"/>
      <c r="D522" s="33"/>
      <c r="E522" s="33"/>
      <c r="F522" s="33"/>
      <c r="G522" s="33"/>
      <c r="H522" s="33"/>
      <c r="I522" s="33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86"/>
    </row>
    <row r="523" spans="2:20" ht="23.25">
      <c r="B523" s="6"/>
      <c r="C523" s="33"/>
      <c r="D523" s="33"/>
      <c r="E523" s="33"/>
      <c r="F523" s="33"/>
      <c r="G523" s="33"/>
      <c r="H523" s="33"/>
      <c r="I523" s="33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86"/>
    </row>
    <row r="524" spans="2:20" ht="23.25">
      <c r="B524" s="6"/>
      <c r="C524" s="33"/>
      <c r="D524" s="33"/>
      <c r="E524" s="33"/>
      <c r="F524" s="33"/>
      <c r="G524" s="33"/>
      <c r="H524" s="33"/>
      <c r="I524" s="33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86"/>
    </row>
    <row r="525" spans="2:20" ht="23.25">
      <c r="B525" s="6"/>
      <c r="C525" s="33"/>
      <c r="D525" s="33"/>
      <c r="E525" s="33"/>
      <c r="F525" s="33"/>
      <c r="G525" s="33"/>
      <c r="H525" s="33"/>
      <c r="I525" s="33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86"/>
    </row>
    <row r="526" spans="2:20" ht="23.25">
      <c r="B526" s="6"/>
      <c r="C526" s="33"/>
      <c r="D526" s="33"/>
      <c r="E526" s="33"/>
      <c r="F526" s="33"/>
      <c r="G526" s="33"/>
      <c r="H526" s="33"/>
      <c r="I526" s="33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86"/>
    </row>
    <row r="527" spans="2:20" ht="23.25">
      <c r="B527" s="6"/>
      <c r="C527" s="33"/>
      <c r="D527" s="33"/>
      <c r="E527" s="33"/>
      <c r="F527" s="33"/>
      <c r="G527" s="33"/>
      <c r="H527" s="33"/>
      <c r="I527" s="33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86"/>
    </row>
    <row r="528" spans="2:20" ht="23.25">
      <c r="B528" s="6"/>
      <c r="C528" s="33"/>
      <c r="D528" s="33"/>
      <c r="E528" s="33"/>
      <c r="F528" s="33"/>
      <c r="G528" s="33"/>
      <c r="H528" s="33"/>
      <c r="I528" s="33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86"/>
    </row>
    <row r="529" spans="2:20" ht="23.25">
      <c r="B529" s="6"/>
      <c r="C529" s="33"/>
      <c r="D529" s="33"/>
      <c r="E529" s="33"/>
      <c r="F529" s="33"/>
      <c r="G529" s="33"/>
      <c r="H529" s="33"/>
      <c r="I529" s="33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86"/>
    </row>
    <row r="530" spans="2:20" ht="23.25">
      <c r="B530" s="6"/>
      <c r="C530" s="33"/>
      <c r="D530" s="33"/>
      <c r="E530" s="33"/>
      <c r="F530" s="33"/>
      <c r="G530" s="33"/>
      <c r="H530" s="33"/>
      <c r="I530" s="33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86"/>
    </row>
    <row r="531" spans="2:20" ht="23.25">
      <c r="B531" s="6"/>
      <c r="C531" s="33"/>
      <c r="D531" s="33"/>
      <c r="E531" s="33"/>
      <c r="F531" s="33"/>
      <c r="G531" s="33"/>
      <c r="H531" s="33"/>
      <c r="I531" s="33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86"/>
    </row>
    <row r="532" spans="2:20" ht="23.25">
      <c r="B532" s="6"/>
      <c r="C532" s="33"/>
      <c r="D532" s="33"/>
      <c r="E532" s="33"/>
      <c r="F532" s="33"/>
      <c r="G532" s="33"/>
      <c r="H532" s="33"/>
      <c r="I532" s="33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86"/>
    </row>
    <row r="533" spans="2:20" ht="23.25">
      <c r="B533" s="6"/>
      <c r="C533" s="33"/>
      <c r="D533" s="33"/>
      <c r="E533" s="33"/>
      <c r="F533" s="33"/>
      <c r="G533" s="33"/>
      <c r="H533" s="33"/>
      <c r="I533" s="33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86"/>
    </row>
    <row r="534" spans="2:20" ht="23.25">
      <c r="B534" s="6"/>
      <c r="C534" s="33"/>
      <c r="D534" s="33"/>
      <c r="E534" s="33"/>
      <c r="F534" s="33"/>
      <c r="G534" s="33"/>
      <c r="H534" s="33"/>
      <c r="I534" s="33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86"/>
    </row>
    <row r="535" spans="2:20" ht="23.25">
      <c r="B535" s="6"/>
      <c r="C535" s="33"/>
      <c r="D535" s="33"/>
      <c r="E535" s="33"/>
      <c r="F535" s="33"/>
      <c r="G535" s="33"/>
      <c r="H535" s="33"/>
      <c r="I535" s="33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86"/>
    </row>
    <row r="536" spans="2:20" ht="23.25">
      <c r="B536" s="6"/>
      <c r="C536" s="33"/>
      <c r="D536" s="33"/>
      <c r="E536" s="33"/>
      <c r="F536" s="33"/>
      <c r="G536" s="33"/>
      <c r="H536" s="33"/>
      <c r="I536" s="33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86"/>
    </row>
    <row r="537" spans="2:20" ht="23.25">
      <c r="B537" s="6"/>
      <c r="C537" s="33"/>
      <c r="D537" s="33"/>
      <c r="E537" s="33"/>
      <c r="F537" s="33"/>
      <c r="G537" s="33"/>
      <c r="H537" s="33"/>
      <c r="I537" s="33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86"/>
    </row>
    <row r="538" spans="2:20" ht="23.25">
      <c r="B538" s="6"/>
      <c r="C538" s="33"/>
      <c r="D538" s="33"/>
      <c r="E538" s="33"/>
      <c r="F538" s="33"/>
      <c r="G538" s="33"/>
      <c r="H538" s="33"/>
      <c r="I538" s="33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86"/>
    </row>
    <row r="539" spans="2:20" ht="23.25">
      <c r="B539" s="6"/>
      <c r="C539" s="33"/>
      <c r="D539" s="33"/>
      <c r="E539" s="33"/>
      <c r="F539" s="33"/>
      <c r="G539" s="33"/>
      <c r="H539" s="33"/>
      <c r="I539" s="33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86"/>
    </row>
    <row r="540" spans="2:20" ht="23.25">
      <c r="B540" s="6"/>
      <c r="C540" s="33"/>
      <c r="D540" s="33"/>
      <c r="E540" s="33"/>
      <c r="F540" s="33"/>
      <c r="G540" s="33"/>
      <c r="H540" s="33"/>
      <c r="I540" s="33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86"/>
    </row>
    <row r="541" spans="2:20" ht="23.25">
      <c r="B541" s="6"/>
      <c r="C541" s="33"/>
      <c r="D541" s="33"/>
      <c r="E541" s="33"/>
      <c r="F541" s="33"/>
      <c r="G541" s="33"/>
      <c r="H541" s="33"/>
      <c r="I541" s="33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86"/>
    </row>
    <row r="542" spans="2:20" ht="23.25">
      <c r="B542" s="6"/>
      <c r="C542" s="33"/>
      <c r="D542" s="33"/>
      <c r="E542" s="33"/>
      <c r="F542" s="33"/>
      <c r="G542" s="33"/>
      <c r="H542" s="33"/>
      <c r="I542" s="33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86"/>
    </row>
    <row r="543" spans="2:20" ht="23.25">
      <c r="B543" s="6"/>
      <c r="C543" s="33"/>
      <c r="D543" s="33"/>
      <c r="E543" s="33"/>
      <c r="F543" s="33"/>
      <c r="G543" s="33"/>
      <c r="H543" s="33"/>
      <c r="I543" s="33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86"/>
    </row>
    <row r="544" spans="2:20" ht="23.25">
      <c r="B544" s="6"/>
      <c r="C544" s="33"/>
      <c r="D544" s="33"/>
      <c r="E544" s="33"/>
      <c r="F544" s="33"/>
      <c r="G544" s="33"/>
      <c r="H544" s="33"/>
      <c r="I544" s="33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86"/>
    </row>
    <row r="545" spans="2:20" ht="23.25">
      <c r="B545" s="6"/>
      <c r="C545" s="33"/>
      <c r="D545" s="33"/>
      <c r="E545" s="33"/>
      <c r="F545" s="33"/>
      <c r="G545" s="33"/>
      <c r="H545" s="33"/>
      <c r="I545" s="33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86"/>
    </row>
    <row r="546" spans="2:20" ht="23.25">
      <c r="B546" s="6"/>
      <c r="C546" s="33"/>
      <c r="D546" s="33"/>
      <c r="E546" s="33"/>
      <c r="F546" s="33"/>
      <c r="G546" s="33"/>
      <c r="H546" s="33"/>
      <c r="I546" s="33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86"/>
    </row>
    <row r="547" spans="2:20" ht="23.25">
      <c r="B547" s="6"/>
      <c r="C547" s="33"/>
      <c r="D547" s="33"/>
      <c r="E547" s="33"/>
      <c r="F547" s="33"/>
      <c r="G547" s="33"/>
      <c r="H547" s="33"/>
      <c r="I547" s="33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86"/>
    </row>
    <row r="548" spans="2:20" ht="23.25">
      <c r="B548" s="6"/>
      <c r="C548" s="33"/>
      <c r="D548" s="33"/>
      <c r="E548" s="33"/>
      <c r="F548" s="33"/>
      <c r="G548" s="33"/>
      <c r="H548" s="33"/>
      <c r="I548" s="33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86"/>
    </row>
    <row r="549" spans="2:20" ht="23.25">
      <c r="B549" s="6"/>
      <c r="C549" s="33"/>
      <c r="D549" s="33"/>
      <c r="E549" s="33"/>
      <c r="F549" s="33"/>
      <c r="G549" s="33"/>
      <c r="H549" s="33"/>
      <c r="I549" s="33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86"/>
    </row>
    <row r="550" spans="2:20" ht="23.25">
      <c r="B550" s="6"/>
      <c r="C550" s="33"/>
      <c r="D550" s="33"/>
      <c r="E550" s="33"/>
      <c r="F550" s="33"/>
      <c r="G550" s="33"/>
      <c r="H550" s="33"/>
      <c r="I550" s="33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86"/>
    </row>
    <row r="551" spans="2:20" ht="23.25">
      <c r="B551" s="6"/>
      <c r="C551" s="33"/>
      <c r="D551" s="33"/>
      <c r="E551" s="33"/>
      <c r="F551" s="33"/>
      <c r="G551" s="33"/>
      <c r="H551" s="33"/>
      <c r="I551" s="33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86"/>
    </row>
    <row r="552" spans="2:20" ht="23.25">
      <c r="B552" s="6"/>
      <c r="C552" s="33"/>
      <c r="D552" s="33"/>
      <c r="E552" s="33"/>
      <c r="F552" s="33"/>
      <c r="G552" s="33"/>
      <c r="H552" s="33"/>
      <c r="I552" s="33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86"/>
    </row>
    <row r="553" spans="2:20" ht="23.25">
      <c r="B553" s="6"/>
      <c r="C553" s="33"/>
      <c r="D553" s="33"/>
      <c r="E553" s="33"/>
      <c r="F553" s="33"/>
      <c r="G553" s="33"/>
      <c r="H553" s="33"/>
      <c r="I553" s="33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86"/>
    </row>
    <row r="554" spans="2:20" ht="23.25">
      <c r="B554" s="6"/>
      <c r="C554" s="33"/>
      <c r="D554" s="33"/>
      <c r="E554" s="33"/>
      <c r="F554" s="33"/>
      <c r="G554" s="33"/>
      <c r="H554" s="33"/>
      <c r="I554" s="33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86"/>
    </row>
    <row r="555" spans="2:20" ht="23.25">
      <c r="B555" s="6"/>
      <c r="C555" s="33"/>
      <c r="D555" s="33"/>
      <c r="E555" s="33"/>
      <c r="F555" s="33"/>
      <c r="G555" s="33"/>
      <c r="H555" s="33"/>
      <c r="I555" s="33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86"/>
    </row>
    <row r="556" spans="2:20" ht="23.25">
      <c r="B556" s="6"/>
      <c r="C556" s="33"/>
      <c r="D556" s="33"/>
      <c r="E556" s="33"/>
      <c r="F556" s="33"/>
      <c r="G556" s="33"/>
      <c r="H556" s="33"/>
      <c r="I556" s="33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86"/>
    </row>
    <row r="557" spans="2:20" ht="23.25">
      <c r="B557" s="6"/>
      <c r="C557" s="33"/>
      <c r="D557" s="33"/>
      <c r="E557" s="33"/>
      <c r="F557" s="33"/>
      <c r="G557" s="33"/>
      <c r="H557" s="33"/>
      <c r="I557" s="33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86"/>
    </row>
    <row r="558" spans="2:20" ht="23.25">
      <c r="B558" s="6"/>
      <c r="C558" s="33"/>
      <c r="D558" s="33"/>
      <c r="E558" s="33"/>
      <c r="F558" s="33"/>
      <c r="G558" s="33"/>
      <c r="H558" s="33"/>
      <c r="I558" s="33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86"/>
    </row>
    <row r="559" spans="2:20" ht="23.25">
      <c r="B559" s="6"/>
      <c r="C559" s="33"/>
      <c r="D559" s="33"/>
      <c r="E559" s="33"/>
      <c r="F559" s="33"/>
      <c r="G559" s="33"/>
      <c r="H559" s="33"/>
      <c r="I559" s="33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86"/>
    </row>
    <row r="560" spans="2:20" ht="23.25">
      <c r="B560" s="6"/>
      <c r="C560" s="33"/>
      <c r="D560" s="33"/>
      <c r="E560" s="33"/>
      <c r="F560" s="33"/>
      <c r="G560" s="33"/>
      <c r="H560" s="33"/>
      <c r="I560" s="33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86"/>
    </row>
    <row r="561" spans="2:20" ht="23.25">
      <c r="B561" s="6"/>
      <c r="C561" s="33"/>
      <c r="D561" s="33"/>
      <c r="E561" s="33"/>
      <c r="F561" s="33"/>
      <c r="G561" s="33"/>
      <c r="H561" s="33"/>
      <c r="I561" s="33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86"/>
    </row>
    <row r="562" spans="2:20" ht="23.25">
      <c r="B562" s="6"/>
      <c r="C562" s="33"/>
      <c r="D562" s="33"/>
      <c r="E562" s="33"/>
      <c r="F562" s="33"/>
      <c r="G562" s="33"/>
      <c r="H562" s="33"/>
      <c r="I562" s="33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86"/>
    </row>
    <row r="563" spans="2:20" ht="23.25">
      <c r="B563" s="6"/>
      <c r="C563" s="33"/>
      <c r="D563" s="33"/>
      <c r="E563" s="33"/>
      <c r="F563" s="33"/>
      <c r="G563" s="33"/>
      <c r="H563" s="33"/>
      <c r="I563" s="33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86"/>
    </row>
    <row r="564" spans="2:20" ht="23.25">
      <c r="B564" s="6"/>
      <c r="C564" s="33"/>
      <c r="D564" s="33"/>
      <c r="E564" s="33"/>
      <c r="F564" s="33"/>
      <c r="G564" s="33"/>
      <c r="H564" s="33"/>
      <c r="I564" s="33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86"/>
    </row>
    <row r="565" spans="2:20" ht="23.25">
      <c r="B565" s="6"/>
      <c r="C565" s="33"/>
      <c r="D565" s="33"/>
      <c r="E565" s="33"/>
      <c r="F565" s="33"/>
      <c r="G565" s="33"/>
      <c r="H565" s="33"/>
      <c r="I565" s="33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86"/>
    </row>
    <row r="566" spans="2:20" ht="23.25">
      <c r="B566" s="6"/>
      <c r="C566" s="33"/>
      <c r="D566" s="33"/>
      <c r="E566" s="33"/>
      <c r="F566" s="33"/>
      <c r="G566" s="33"/>
      <c r="H566" s="33"/>
      <c r="I566" s="33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86"/>
    </row>
    <row r="567" spans="2:20" ht="23.25">
      <c r="B567" s="6"/>
      <c r="C567" s="33"/>
      <c r="D567" s="33"/>
      <c r="E567" s="33"/>
      <c r="F567" s="33"/>
      <c r="G567" s="33"/>
      <c r="H567" s="33"/>
      <c r="I567" s="33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86"/>
    </row>
    <row r="568" spans="2:20" ht="23.25">
      <c r="B568" s="6"/>
      <c r="C568" s="33"/>
      <c r="D568" s="33"/>
      <c r="E568" s="33"/>
      <c r="F568" s="33"/>
      <c r="G568" s="33"/>
      <c r="H568" s="33"/>
      <c r="I568" s="33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86"/>
    </row>
    <row r="569" spans="2:20" ht="23.25">
      <c r="B569" s="6"/>
      <c r="C569" s="33"/>
      <c r="D569" s="33"/>
      <c r="E569" s="33"/>
      <c r="F569" s="33"/>
      <c r="G569" s="33"/>
      <c r="H569" s="33"/>
      <c r="I569" s="33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86"/>
    </row>
    <row r="570" spans="2:20" ht="23.25">
      <c r="B570" s="6"/>
      <c r="C570" s="33"/>
      <c r="D570" s="33"/>
      <c r="E570" s="33"/>
      <c r="F570" s="33"/>
      <c r="G570" s="33"/>
      <c r="H570" s="33"/>
      <c r="I570" s="33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86"/>
    </row>
    <row r="571" spans="2:20" ht="23.25">
      <c r="B571" s="6"/>
      <c r="C571" s="33"/>
      <c r="D571" s="33"/>
      <c r="E571" s="33"/>
      <c r="F571" s="33"/>
      <c r="G571" s="33"/>
      <c r="H571" s="33"/>
      <c r="I571" s="33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86"/>
    </row>
    <row r="572" spans="2:20" ht="23.25">
      <c r="B572" s="6"/>
      <c r="C572" s="33"/>
      <c r="D572" s="33"/>
      <c r="E572" s="33"/>
      <c r="F572" s="33"/>
      <c r="G572" s="33"/>
      <c r="H572" s="33"/>
      <c r="I572" s="33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86"/>
    </row>
    <row r="573" spans="2:20" ht="23.25">
      <c r="B573" s="6"/>
      <c r="C573" s="33"/>
      <c r="D573" s="33"/>
      <c r="E573" s="33"/>
      <c r="F573" s="33"/>
      <c r="G573" s="33"/>
      <c r="H573" s="33"/>
      <c r="I573" s="33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86"/>
    </row>
    <row r="574" spans="2:20" ht="23.25">
      <c r="B574" s="6"/>
      <c r="C574" s="33"/>
      <c r="D574" s="33"/>
      <c r="E574" s="33"/>
      <c r="F574" s="33"/>
      <c r="G574" s="33"/>
      <c r="H574" s="33"/>
      <c r="I574" s="33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86"/>
    </row>
    <row r="575" spans="2:20" ht="23.25">
      <c r="B575" s="6"/>
      <c r="C575" s="33"/>
      <c r="D575" s="33"/>
      <c r="E575" s="33"/>
      <c r="F575" s="33"/>
      <c r="G575" s="33"/>
      <c r="H575" s="33"/>
      <c r="I575" s="33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86"/>
    </row>
    <row r="576" spans="2:20" ht="23.25">
      <c r="B576" s="6"/>
      <c r="C576" s="33"/>
      <c r="D576" s="33"/>
      <c r="E576" s="33"/>
      <c r="F576" s="33"/>
      <c r="G576" s="33"/>
      <c r="H576" s="33"/>
      <c r="I576" s="33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86"/>
    </row>
    <row r="577" spans="2:20" ht="23.25">
      <c r="B577" s="6"/>
      <c r="C577" s="33"/>
      <c r="D577" s="33"/>
      <c r="E577" s="33"/>
      <c r="F577" s="33"/>
      <c r="G577" s="33"/>
      <c r="H577" s="33"/>
      <c r="I577" s="33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86"/>
    </row>
    <row r="578" spans="2:20" ht="23.25">
      <c r="B578" s="6"/>
      <c r="C578" s="33"/>
      <c r="D578" s="33"/>
      <c r="E578" s="33"/>
      <c r="F578" s="33"/>
      <c r="G578" s="33"/>
      <c r="H578" s="33"/>
      <c r="I578" s="33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86"/>
    </row>
    <row r="579" spans="2:20" ht="23.25">
      <c r="B579" s="6"/>
      <c r="C579" s="33"/>
      <c r="D579" s="33"/>
      <c r="E579" s="33"/>
      <c r="F579" s="33"/>
      <c r="G579" s="33"/>
      <c r="H579" s="33"/>
      <c r="I579" s="33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86"/>
    </row>
    <row r="580" spans="2:20" ht="23.25">
      <c r="B580" s="6"/>
      <c r="C580" s="33"/>
      <c r="D580" s="33"/>
      <c r="E580" s="33"/>
      <c r="F580" s="33"/>
      <c r="G580" s="33"/>
      <c r="H580" s="33"/>
      <c r="I580" s="33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86"/>
    </row>
    <row r="581" spans="2:20" ht="23.25">
      <c r="B581" s="6"/>
      <c r="C581" s="33"/>
      <c r="D581" s="33"/>
      <c r="E581" s="33"/>
      <c r="F581" s="33"/>
      <c r="G581" s="33"/>
      <c r="H581" s="33"/>
      <c r="I581" s="33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86"/>
    </row>
    <row r="582" spans="2:20" ht="23.25">
      <c r="B582" s="6"/>
      <c r="C582" s="33"/>
      <c r="D582" s="33"/>
      <c r="E582" s="33"/>
      <c r="F582" s="33"/>
      <c r="G582" s="33"/>
      <c r="H582" s="33"/>
      <c r="I582" s="33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86"/>
    </row>
    <row r="583" spans="2:20" ht="23.25">
      <c r="B583" s="6"/>
      <c r="C583" s="33"/>
      <c r="D583" s="33"/>
      <c r="E583" s="33"/>
      <c r="F583" s="33"/>
      <c r="G583" s="33"/>
      <c r="H583" s="33"/>
      <c r="I583" s="33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86"/>
    </row>
    <row r="584" spans="2:20" ht="23.25">
      <c r="B584" s="6"/>
      <c r="C584" s="33"/>
      <c r="D584" s="33"/>
      <c r="E584" s="33"/>
      <c r="F584" s="33"/>
      <c r="G584" s="33"/>
      <c r="H584" s="33"/>
      <c r="I584" s="33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86"/>
    </row>
    <row r="585" spans="2:20" ht="23.25">
      <c r="B585" s="6"/>
      <c r="C585" s="33"/>
      <c r="D585" s="33"/>
      <c r="E585" s="33"/>
      <c r="F585" s="33"/>
      <c r="G585" s="33"/>
      <c r="H585" s="33"/>
      <c r="I585" s="33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86"/>
    </row>
    <row r="586" spans="2:20" ht="23.25">
      <c r="B586" s="6"/>
      <c r="C586" s="33"/>
      <c r="D586" s="33"/>
      <c r="E586" s="33"/>
      <c r="F586" s="33"/>
      <c r="G586" s="33"/>
      <c r="H586" s="33"/>
      <c r="I586" s="33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86"/>
    </row>
    <row r="587" spans="2:20" ht="23.25">
      <c r="B587" s="6"/>
      <c r="C587" s="33"/>
      <c r="D587" s="33"/>
      <c r="E587" s="33"/>
      <c r="F587" s="33"/>
      <c r="G587" s="33"/>
      <c r="H587" s="33"/>
      <c r="I587" s="33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86"/>
    </row>
    <row r="588" spans="2:20" ht="23.25">
      <c r="B588" s="6"/>
      <c r="C588" s="33"/>
      <c r="D588" s="33"/>
      <c r="E588" s="33"/>
      <c r="F588" s="33"/>
      <c r="G588" s="33"/>
      <c r="H588" s="33"/>
      <c r="I588" s="33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86"/>
    </row>
    <row r="589" spans="2:20" ht="23.25">
      <c r="B589" s="6"/>
      <c r="C589" s="33"/>
      <c r="D589" s="33"/>
      <c r="E589" s="33"/>
      <c r="F589" s="33"/>
      <c r="G589" s="33"/>
      <c r="H589" s="33"/>
      <c r="I589" s="33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86"/>
    </row>
    <row r="590" spans="2:20" ht="23.25">
      <c r="B590" s="6"/>
      <c r="C590" s="33"/>
      <c r="D590" s="33"/>
      <c r="E590" s="33"/>
      <c r="F590" s="33"/>
      <c r="G590" s="33"/>
      <c r="H590" s="33"/>
      <c r="I590" s="33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86"/>
    </row>
    <row r="591" spans="2:20" ht="23.25">
      <c r="B591" s="6"/>
      <c r="C591" s="33"/>
      <c r="D591" s="33"/>
      <c r="E591" s="33"/>
      <c r="F591" s="33"/>
      <c r="G591" s="33"/>
      <c r="H591" s="33"/>
      <c r="I591" s="33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86"/>
    </row>
    <row r="592" spans="2:20" ht="23.25">
      <c r="B592" s="6"/>
      <c r="C592" s="33"/>
      <c r="D592" s="33"/>
      <c r="E592" s="33"/>
      <c r="F592" s="33"/>
      <c r="G592" s="33"/>
      <c r="H592" s="33"/>
      <c r="I592" s="33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86"/>
    </row>
    <row r="593" spans="2:20" ht="23.25">
      <c r="B593" s="6"/>
      <c r="C593" s="33"/>
      <c r="D593" s="33"/>
      <c r="E593" s="33"/>
      <c r="F593" s="33"/>
      <c r="G593" s="33"/>
      <c r="H593" s="33"/>
      <c r="I593" s="33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86"/>
    </row>
    <row r="594" spans="2:20" ht="23.25">
      <c r="B594" s="6"/>
      <c r="C594" s="33"/>
      <c r="D594" s="33"/>
      <c r="E594" s="33"/>
      <c r="F594" s="33"/>
      <c r="G594" s="33"/>
      <c r="H594" s="33"/>
      <c r="I594" s="33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86"/>
    </row>
    <row r="595" spans="2:20" ht="23.25">
      <c r="B595" s="6"/>
      <c r="C595" s="33"/>
      <c r="D595" s="33"/>
      <c r="E595" s="33"/>
      <c r="F595" s="33"/>
      <c r="G595" s="33"/>
      <c r="H595" s="33"/>
      <c r="I595" s="33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86"/>
    </row>
    <row r="596" spans="2:20" ht="23.25">
      <c r="B596" s="6"/>
      <c r="C596" s="33"/>
      <c r="D596" s="33"/>
      <c r="E596" s="33"/>
      <c r="F596" s="33"/>
      <c r="G596" s="33"/>
      <c r="H596" s="33"/>
      <c r="I596" s="33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86"/>
    </row>
    <row r="597" spans="2:20" ht="23.25">
      <c r="B597" s="6"/>
      <c r="C597" s="33"/>
      <c r="D597" s="33"/>
      <c r="E597" s="33"/>
      <c r="F597" s="33"/>
      <c r="G597" s="33"/>
      <c r="H597" s="33"/>
      <c r="I597" s="33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86"/>
    </row>
    <row r="598" spans="2:20" ht="23.25">
      <c r="B598" s="6"/>
      <c r="C598" s="33"/>
      <c r="D598" s="33"/>
      <c r="E598" s="33"/>
      <c r="F598" s="33"/>
      <c r="G598" s="33"/>
      <c r="H598" s="33"/>
      <c r="I598" s="33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86"/>
    </row>
    <row r="599" spans="2:20" ht="23.25">
      <c r="B599" s="6"/>
      <c r="C599" s="33"/>
      <c r="D599" s="33"/>
      <c r="E599" s="33"/>
      <c r="F599" s="33"/>
      <c r="G599" s="33"/>
      <c r="H599" s="33"/>
      <c r="I599" s="33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86"/>
    </row>
    <row r="600" spans="2:20" ht="23.25">
      <c r="B600" s="6"/>
      <c r="C600" s="33"/>
      <c r="D600" s="33"/>
      <c r="E600" s="33"/>
      <c r="F600" s="33"/>
      <c r="G600" s="33"/>
      <c r="H600" s="33"/>
      <c r="I600" s="33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86"/>
    </row>
    <row r="601" spans="2:20" ht="23.25">
      <c r="B601" s="6"/>
      <c r="C601" s="33"/>
      <c r="D601" s="33"/>
      <c r="E601" s="33"/>
      <c r="F601" s="33"/>
      <c r="G601" s="33"/>
      <c r="H601" s="33"/>
      <c r="I601" s="33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86"/>
    </row>
    <row r="602" spans="2:20" ht="23.25">
      <c r="B602" s="6"/>
      <c r="C602" s="33"/>
      <c r="D602" s="33"/>
      <c r="E602" s="33"/>
      <c r="F602" s="33"/>
      <c r="G602" s="33"/>
      <c r="H602" s="33"/>
      <c r="I602" s="33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86"/>
    </row>
    <row r="603" spans="2:20" ht="23.25">
      <c r="B603" s="6"/>
      <c r="C603" s="33"/>
      <c r="D603" s="33"/>
      <c r="E603" s="33"/>
      <c r="F603" s="33"/>
      <c r="G603" s="33"/>
      <c r="H603" s="33"/>
      <c r="I603" s="33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86"/>
    </row>
    <row r="604" spans="2:20" ht="23.25">
      <c r="C604" s="89"/>
      <c r="D604" s="89"/>
      <c r="E604" s="89"/>
      <c r="F604" s="89"/>
      <c r="G604" s="89"/>
      <c r="H604" s="89"/>
      <c r="I604" s="89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1"/>
    </row>
    <row r="605" spans="2:20" ht="23.25">
      <c r="C605" s="89"/>
      <c r="D605" s="89"/>
      <c r="E605" s="89"/>
      <c r="F605" s="89"/>
      <c r="G605" s="89"/>
      <c r="H605" s="89"/>
      <c r="I605" s="89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1"/>
    </row>
    <row r="606" spans="2:20" ht="23.25">
      <c r="C606" s="89"/>
      <c r="D606" s="89"/>
      <c r="E606" s="89"/>
      <c r="F606" s="89"/>
      <c r="G606" s="89"/>
      <c r="H606" s="89"/>
      <c r="I606" s="89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1"/>
    </row>
    <row r="607" spans="2:20" ht="23.25">
      <c r="C607" s="89"/>
      <c r="D607" s="89"/>
      <c r="E607" s="89"/>
      <c r="F607" s="89"/>
      <c r="G607" s="89"/>
      <c r="H607" s="89"/>
      <c r="I607" s="89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1"/>
    </row>
    <row r="608" spans="2:20" ht="23.25">
      <c r="C608" s="89"/>
      <c r="D608" s="89"/>
      <c r="E608" s="89"/>
      <c r="F608" s="89"/>
      <c r="G608" s="89"/>
      <c r="H608" s="89"/>
      <c r="I608" s="89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1"/>
    </row>
    <row r="609" spans="3:20" ht="23.25">
      <c r="C609" s="89"/>
      <c r="D609" s="89"/>
      <c r="E609" s="89"/>
      <c r="F609" s="89"/>
      <c r="G609" s="89"/>
      <c r="H609" s="89"/>
      <c r="I609" s="89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1"/>
    </row>
    <row r="610" spans="3:20" ht="23.25">
      <c r="C610" s="89"/>
      <c r="D610" s="89"/>
      <c r="E610" s="89"/>
      <c r="F610" s="89"/>
      <c r="G610" s="89"/>
      <c r="H610" s="89"/>
      <c r="I610" s="89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1"/>
    </row>
    <row r="611" spans="3:20" ht="23.25">
      <c r="C611" s="89"/>
      <c r="D611" s="89"/>
      <c r="E611" s="89"/>
      <c r="F611" s="89"/>
      <c r="G611" s="89"/>
      <c r="H611" s="89"/>
      <c r="I611" s="89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1"/>
    </row>
    <row r="612" spans="3:20" ht="23.25">
      <c r="C612" s="89"/>
      <c r="D612" s="89"/>
      <c r="E612" s="89"/>
      <c r="F612" s="89"/>
      <c r="G612" s="89"/>
      <c r="H612" s="89"/>
      <c r="I612" s="89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1"/>
    </row>
    <row r="613" spans="3:20" ht="23.25">
      <c r="C613" s="89"/>
      <c r="D613" s="89"/>
      <c r="E613" s="89"/>
      <c r="F613" s="89"/>
      <c r="G613" s="89"/>
      <c r="H613" s="89"/>
      <c r="I613" s="89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1"/>
    </row>
    <row r="614" spans="3:20" ht="23.25">
      <c r="C614" s="89"/>
      <c r="D614" s="89"/>
      <c r="E614" s="89"/>
      <c r="F614" s="89"/>
      <c r="G614" s="89"/>
      <c r="H614" s="89"/>
      <c r="I614" s="89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1"/>
    </row>
    <row r="615" spans="3:20" ht="23.25">
      <c r="C615" s="89"/>
      <c r="D615" s="89"/>
      <c r="E615" s="89"/>
      <c r="F615" s="89"/>
      <c r="G615" s="89"/>
      <c r="H615" s="89"/>
      <c r="I615" s="89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1"/>
    </row>
    <row r="616" spans="3:20" ht="23.25">
      <c r="C616" s="89"/>
      <c r="D616" s="89"/>
      <c r="E616" s="89"/>
      <c r="F616" s="89"/>
      <c r="G616" s="89"/>
      <c r="H616" s="89"/>
      <c r="I616" s="89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1"/>
    </row>
    <row r="617" spans="3:20" ht="23.25">
      <c r="C617" s="89"/>
      <c r="D617" s="89"/>
      <c r="E617" s="89"/>
      <c r="F617" s="89"/>
      <c r="G617" s="89"/>
      <c r="H617" s="89"/>
      <c r="I617" s="89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1"/>
    </row>
    <row r="618" spans="3:20" ht="23.25">
      <c r="C618" s="89"/>
      <c r="D618" s="89"/>
      <c r="E618" s="89"/>
      <c r="F618" s="89"/>
      <c r="G618" s="89"/>
      <c r="H618" s="89"/>
      <c r="I618" s="89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1"/>
    </row>
    <row r="619" spans="3:20" ht="23.25">
      <c r="C619" s="89"/>
      <c r="D619" s="89"/>
      <c r="E619" s="89"/>
      <c r="F619" s="89"/>
      <c r="G619" s="89"/>
      <c r="H619" s="89"/>
      <c r="I619" s="89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1"/>
    </row>
    <row r="620" spans="3:20" ht="23.25">
      <c r="C620" s="89"/>
      <c r="D620" s="89"/>
      <c r="E620" s="89"/>
      <c r="F620" s="89"/>
      <c r="G620" s="89"/>
      <c r="H620" s="89"/>
      <c r="I620" s="89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1"/>
    </row>
    <row r="621" spans="3:20" ht="23.25">
      <c r="C621" s="89"/>
      <c r="D621" s="89"/>
      <c r="E621" s="89"/>
      <c r="F621" s="89"/>
      <c r="G621" s="89"/>
      <c r="H621" s="89"/>
      <c r="I621" s="89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1"/>
    </row>
  </sheetData>
  <printOptions horizontalCentered="1" verticalCentered="1"/>
  <pageMargins left="0.39370078740157483" right="0.39370078740157483" top="0.59055118110236227" bottom="0.59055118110236227" header="0.39370078740157483" footer="0.39370078740157483"/>
  <pageSetup paperSize="9" scale="37" fitToHeight="0" orientation="landscape" horizontalDpi="2400" verticalDpi="2400" r:id="rId1"/>
  <headerFooter alignWithMargins="0">
    <oddHeader>&amp;C&amp;"Wide Latin,Gras"&amp;18Analyse Financiere retrospective</oddHeader>
    <oddFooter xml:space="preserve">&amp;RPage 11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3CB7C-6F98-49DD-B237-556C187470FD}">
  <sheetPr>
    <pageSetUpPr fitToPage="1"/>
  </sheetPr>
  <dimension ref="A1:AB141"/>
  <sheetViews>
    <sheetView showGridLines="0" tabSelected="1" topLeftCell="A30" zoomScale="64" zoomScaleNormal="64" workbookViewId="0">
      <selection activeCell="C54" sqref="C54"/>
    </sheetView>
  </sheetViews>
  <sheetFormatPr baseColWidth="10" defaultColWidth="11.42578125" defaultRowHeight="15"/>
  <cols>
    <col min="1" max="1" width="9.7109375" style="4" customWidth="1"/>
    <col min="2" max="2" width="6.42578125" style="4" customWidth="1"/>
    <col min="3" max="3" width="82" style="4" customWidth="1"/>
    <col min="4" max="4" width="5.7109375" style="4" customWidth="1"/>
    <col min="5" max="5" width="19" style="4" bestFit="1" customWidth="1"/>
    <col min="6" max="6" width="5.7109375" style="4" customWidth="1"/>
    <col min="7" max="7" width="19" style="4" bestFit="1" customWidth="1"/>
    <col min="8" max="8" width="5.7109375" style="4" customWidth="1"/>
    <col min="9" max="9" width="19" style="52" bestFit="1" customWidth="1"/>
    <col min="10" max="10" width="2.28515625" style="52" customWidth="1"/>
    <col min="11" max="11" width="19" style="52" bestFit="1" customWidth="1"/>
    <col min="12" max="12" width="2.28515625" style="52" customWidth="1"/>
    <col min="13" max="13" width="20.28515625" style="52" bestFit="1" customWidth="1"/>
    <col min="14" max="14" width="2.28515625" style="52" customWidth="1"/>
    <col min="15" max="15" width="20.28515625" style="52" bestFit="1" customWidth="1"/>
    <col min="16" max="16" width="2.28515625" style="52" customWidth="1"/>
    <col min="17" max="17" width="20.28515625" style="52" bestFit="1" customWidth="1"/>
    <col min="18" max="18" width="2.28515625" style="52" customWidth="1"/>
    <col min="19" max="19" width="2.28515625" style="52" hidden="1" customWidth="1"/>
    <col min="20" max="20" width="16.85546875" style="52" hidden="1" customWidth="1"/>
    <col min="21" max="21" width="4" style="52" customWidth="1"/>
    <col min="22" max="22" width="16.85546875" style="52" hidden="1" customWidth="1"/>
    <col min="23" max="23" width="2.28515625" style="52" hidden="1" customWidth="1"/>
    <col min="24" max="24" width="19" style="52" hidden="1" customWidth="1"/>
    <col min="25" max="25" width="5.7109375" style="4" customWidth="1"/>
    <col min="26" max="26" width="15.28515625" style="3" customWidth="1"/>
    <col min="27" max="27" width="3.140625" style="4" customWidth="1"/>
    <col min="28" max="28" width="13.7109375" style="3" customWidth="1"/>
    <col min="29" max="16384" width="11.42578125" style="4"/>
  </cols>
  <sheetData>
    <row r="1" spans="1:28" ht="8.1" customHeight="1">
      <c r="A1" s="1"/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1"/>
    </row>
    <row r="2" spans="1:28" ht="20.100000000000001" customHeight="1">
      <c r="A2" s="46" t="s">
        <v>160</v>
      </c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1"/>
      <c r="O2" s="2"/>
      <c r="P2" s="1"/>
      <c r="Q2" s="2"/>
      <c r="R2" s="1"/>
      <c r="S2" s="1"/>
      <c r="T2" s="1"/>
      <c r="U2" s="1"/>
      <c r="V2" s="1"/>
      <c r="W2" s="1"/>
      <c r="X2" s="1"/>
      <c r="Y2" s="1"/>
      <c r="Z2" s="183" t="s">
        <v>123</v>
      </c>
      <c r="AB2" s="183"/>
    </row>
    <row r="3" spans="1:28" ht="15" customHeight="1">
      <c r="A3" s="1"/>
      <c r="B3" s="1"/>
      <c r="C3" s="1"/>
      <c r="D3" s="1"/>
      <c r="E3" s="1"/>
      <c r="F3" s="1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1"/>
    </row>
    <row r="4" spans="1:28" ht="15" customHeight="1">
      <c r="A4" s="54" t="s">
        <v>73</v>
      </c>
      <c r="B4" s="54"/>
      <c r="C4" s="173"/>
      <c r="D4" s="173"/>
      <c r="E4" s="173"/>
      <c r="F4" s="173"/>
      <c r="G4" s="173"/>
      <c r="H4" s="1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1"/>
    </row>
    <row r="5" spans="1:28" ht="15" customHeight="1" thickBot="1">
      <c r="A5" s="184">
        <f>FREC!A5</f>
        <v>0</v>
      </c>
      <c r="B5" s="171" t="s">
        <v>0</v>
      </c>
      <c r="C5" s="1"/>
      <c r="D5" s="1"/>
      <c r="E5" s="1"/>
      <c r="F5" s="1"/>
      <c r="G5" s="1"/>
      <c r="H5" s="1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1"/>
    </row>
    <row r="6" spans="1:28" s="18" customFormat="1" ht="48" customHeight="1" thickBot="1">
      <c r="A6" s="105"/>
      <c r="B6" s="105"/>
      <c r="C6" s="185" t="s">
        <v>124</v>
      </c>
      <c r="D6" s="1"/>
      <c r="E6" s="186" t="s">
        <v>2</v>
      </c>
      <c r="F6" s="105"/>
      <c r="G6" s="186" t="s">
        <v>2</v>
      </c>
      <c r="H6" s="105"/>
      <c r="I6" s="186" t="s">
        <v>2</v>
      </c>
      <c r="J6" s="170"/>
      <c r="K6" s="186" t="s">
        <v>2</v>
      </c>
      <c r="L6" s="170"/>
      <c r="M6" s="186" t="s">
        <v>2</v>
      </c>
      <c r="N6" s="170"/>
      <c r="O6" s="186" t="s">
        <v>2</v>
      </c>
      <c r="P6" s="170"/>
      <c r="Q6" s="186" t="s">
        <v>121</v>
      </c>
      <c r="R6" s="170"/>
      <c r="S6" s="170"/>
      <c r="T6" s="186" t="s">
        <v>125</v>
      </c>
      <c r="U6" s="170"/>
      <c r="V6" s="169" t="s">
        <v>3</v>
      </c>
      <c r="W6" s="170"/>
      <c r="X6" s="169" t="s">
        <v>126</v>
      </c>
      <c r="Y6" s="105"/>
      <c r="Z6" s="167" t="str">
        <f>"Evolution  CA à CA de " &amp; M7</f>
        <v>Evolution  CA à CA de 2022</v>
      </c>
      <c r="AB6" s="167" t="str">
        <f>"Evolution  CA à CA de " &amp; O7</f>
        <v>Evolution  CA à CA de 2023</v>
      </c>
    </row>
    <row r="7" spans="1:28" ht="18.75" customHeight="1">
      <c r="A7" s="1"/>
      <c r="B7" s="1"/>
      <c r="C7" s="1"/>
      <c r="D7" s="1"/>
      <c r="E7" s="187" t="e">
        <f>#REF!</f>
        <v>#REF!</v>
      </c>
      <c r="F7" s="1"/>
      <c r="G7" s="187" t="e">
        <f>E7+1</f>
        <v>#REF!</v>
      </c>
      <c r="H7" s="1"/>
      <c r="I7" s="188" t="e">
        <f>G7+1</f>
        <v>#REF!</v>
      </c>
      <c r="J7" s="166"/>
      <c r="K7" s="188" t="e">
        <f>I7+1</f>
        <v>#REF!</v>
      </c>
      <c r="L7" s="166"/>
      <c r="M7" s="188">
        <v>2022</v>
      </c>
      <c r="N7" s="166"/>
      <c r="O7" s="188">
        <v>2023</v>
      </c>
      <c r="P7" s="166"/>
      <c r="Q7" s="188">
        <v>2024</v>
      </c>
      <c r="R7" s="166"/>
      <c r="S7" s="166"/>
      <c r="T7" s="188">
        <v>2023</v>
      </c>
      <c r="U7" s="166"/>
      <c r="V7" s="189">
        <f>T7+1</f>
        <v>2024</v>
      </c>
      <c r="W7" s="166"/>
      <c r="X7" s="189">
        <f>V7</f>
        <v>2024</v>
      </c>
      <c r="Y7" s="1"/>
      <c r="Z7" s="190" t="str">
        <f xml:space="preserve"> "à " &amp; O7</f>
        <v>à 2023</v>
      </c>
      <c r="AB7" s="190" t="str">
        <f xml:space="preserve"> "à " &amp; Q7</f>
        <v>à 2024</v>
      </c>
    </row>
    <row r="8" spans="1:28" ht="15" customHeight="1">
      <c r="A8" s="1" t="s">
        <v>166</v>
      </c>
      <c r="B8" s="1"/>
      <c r="C8" s="1"/>
      <c r="D8" s="1"/>
      <c r="E8" s="160"/>
      <c r="F8" s="1"/>
      <c r="G8" s="160"/>
      <c r="H8" s="104"/>
      <c r="I8" s="160"/>
      <c r="J8" s="162"/>
      <c r="K8" s="160"/>
      <c r="L8" s="162"/>
      <c r="M8" s="160"/>
      <c r="N8" s="162"/>
      <c r="O8" s="160"/>
      <c r="P8" s="162"/>
      <c r="Q8" s="160"/>
      <c r="R8" s="162"/>
      <c r="S8" s="162"/>
      <c r="T8" s="160"/>
      <c r="U8" s="162"/>
      <c r="V8" s="160"/>
      <c r="W8" s="162"/>
      <c r="X8" s="160"/>
      <c r="Y8" s="1"/>
    </row>
    <row r="9" spans="1:28" ht="15" customHeight="1" thickBot="1">
      <c r="A9" s="1"/>
      <c r="B9" s="1"/>
      <c r="C9" s="1"/>
      <c r="D9" s="1"/>
      <c r="E9" s="160"/>
      <c r="F9" s="1"/>
      <c r="G9" s="191"/>
      <c r="H9" s="101"/>
      <c r="I9" s="160"/>
      <c r="J9" s="161"/>
      <c r="K9" s="160"/>
      <c r="L9" s="161"/>
      <c r="M9" s="160"/>
      <c r="N9" s="161"/>
      <c r="O9" s="160"/>
      <c r="P9" s="161"/>
      <c r="Q9" s="160"/>
      <c r="R9" s="161"/>
      <c r="S9" s="161"/>
      <c r="T9" s="160"/>
      <c r="U9" s="161"/>
      <c r="V9" s="160"/>
      <c r="W9" s="161"/>
      <c r="X9" s="160"/>
      <c r="Y9" s="1"/>
    </row>
    <row r="10" spans="1:28" ht="41.1" customHeight="1" thickTop="1" thickBot="1">
      <c r="A10" s="192" t="s">
        <v>4</v>
      </c>
      <c r="B10" s="193"/>
      <c r="C10" s="194" t="s">
        <v>5</v>
      </c>
      <c r="D10" s="1"/>
      <c r="E10" s="264"/>
      <c r="F10" s="2"/>
      <c r="G10" s="264"/>
      <c r="H10" s="2"/>
      <c r="I10" s="264"/>
      <c r="J10" s="196"/>
      <c r="K10" s="264"/>
      <c r="L10" s="196"/>
      <c r="M10" s="264"/>
      <c r="N10" s="196"/>
      <c r="O10" s="264"/>
      <c r="P10" s="196"/>
      <c r="Q10" s="264"/>
      <c r="R10" s="196"/>
      <c r="S10" s="196"/>
      <c r="T10" s="195"/>
      <c r="U10" s="196"/>
      <c r="V10" s="195">
        <f>+V12</f>
        <v>0</v>
      </c>
      <c r="W10" s="196"/>
      <c r="X10" s="195">
        <f>T10+V10</f>
        <v>0</v>
      </c>
      <c r="Y10" s="1"/>
      <c r="Z10" s="197" t="str">
        <f>IF(M10=0,"",O10/M10-1)</f>
        <v/>
      </c>
      <c r="AB10" s="197" t="str">
        <f>IF(O10=0,"",Q10/O10-1)</f>
        <v/>
      </c>
    </row>
    <row r="11" spans="1:28" ht="15" customHeight="1">
      <c r="A11" s="198"/>
      <c r="B11" s="1"/>
      <c r="C11" s="199"/>
      <c r="D11" s="1"/>
      <c r="E11" s="200"/>
      <c r="F11" s="2"/>
      <c r="G11" s="200"/>
      <c r="H11" s="2"/>
      <c r="I11" s="200"/>
      <c r="J11" s="201"/>
      <c r="K11" s="200"/>
      <c r="L11" s="201"/>
      <c r="M11" s="200"/>
      <c r="N11" s="201"/>
      <c r="O11" s="200"/>
      <c r="P11" s="201"/>
      <c r="Q11" s="200"/>
      <c r="R11" s="201"/>
      <c r="S11" s="201"/>
      <c r="T11" s="200"/>
      <c r="U11" s="201"/>
      <c r="V11" s="200"/>
      <c r="W11" s="201"/>
      <c r="X11" s="200"/>
      <c r="Y11" s="1"/>
      <c r="Z11" s="202"/>
      <c r="AB11" s="202"/>
    </row>
    <row r="12" spans="1:28" s="46" customFormat="1" ht="19.5" customHeight="1">
      <c r="A12" s="203" t="str">
        <f>"001"</f>
        <v>001</v>
      </c>
      <c r="B12" s="204" t="s">
        <v>127</v>
      </c>
      <c r="C12" s="205"/>
      <c r="E12" s="265"/>
      <c r="F12" s="266"/>
      <c r="G12" s="265"/>
      <c r="H12" s="266"/>
      <c r="I12" s="265"/>
      <c r="J12" s="267"/>
      <c r="K12" s="265"/>
      <c r="L12" s="267"/>
      <c r="M12" s="265"/>
      <c r="N12" s="267"/>
      <c r="O12" s="265"/>
      <c r="P12" s="267"/>
      <c r="Q12" s="265"/>
      <c r="R12" s="207"/>
      <c r="S12" s="207"/>
      <c r="T12" s="206"/>
      <c r="U12" s="207"/>
      <c r="V12" s="206"/>
      <c r="W12" s="207"/>
      <c r="X12" s="206">
        <f t="shared" ref="X12:X17" si="0">T12+V12</f>
        <v>0</v>
      </c>
      <c r="Z12" s="208" t="str">
        <f>IF(M12=0,"",O12/K12-1)</f>
        <v/>
      </c>
      <c r="AB12" s="208" t="str">
        <f>IF(O12=0,"",Q12/O12-1)</f>
        <v/>
      </c>
    </row>
    <row r="13" spans="1:28" s="46" customFormat="1" ht="20.100000000000001" customHeight="1">
      <c r="A13" s="203">
        <v>16</v>
      </c>
      <c r="B13" s="204" t="s">
        <v>128</v>
      </c>
      <c r="C13" s="205"/>
      <c r="E13" s="265"/>
      <c r="F13" s="266"/>
      <c r="G13" s="265"/>
      <c r="H13" s="266"/>
      <c r="I13" s="265"/>
      <c r="J13" s="267"/>
      <c r="K13" s="265"/>
      <c r="L13" s="267"/>
      <c r="M13" s="265"/>
      <c r="N13" s="267"/>
      <c r="O13" s="265"/>
      <c r="P13" s="267"/>
      <c r="Q13" s="265"/>
      <c r="R13" s="207"/>
      <c r="S13" s="207"/>
      <c r="T13" s="206"/>
      <c r="U13" s="207"/>
      <c r="V13" s="206"/>
      <c r="W13" s="207"/>
      <c r="X13" s="206">
        <f t="shared" si="0"/>
        <v>0</v>
      </c>
      <c r="Z13" s="208" t="str">
        <f>IF(M13=0,"",O13/M13-1)</f>
        <v/>
      </c>
      <c r="AB13" s="208" t="str">
        <f>IF(O13=0,"",Q13/O13-1)</f>
        <v/>
      </c>
    </row>
    <row r="14" spans="1:28" s="46" customFormat="1" ht="20.100000000000001" customHeight="1">
      <c r="A14" s="203">
        <v>1641</v>
      </c>
      <c r="B14" s="209" t="s">
        <v>129</v>
      </c>
      <c r="C14" s="205"/>
      <c r="E14" s="268"/>
      <c r="F14" s="266"/>
      <c r="G14" s="268"/>
      <c r="H14" s="266"/>
      <c r="I14" s="268"/>
      <c r="J14" s="267"/>
      <c r="K14" s="268"/>
      <c r="L14" s="267"/>
      <c r="M14" s="268"/>
      <c r="N14" s="267"/>
      <c r="O14" s="268"/>
      <c r="P14" s="267"/>
      <c r="Q14" s="268"/>
      <c r="R14" s="207"/>
      <c r="S14" s="207"/>
      <c r="T14" s="210">
        <f>T13</f>
        <v>0</v>
      </c>
      <c r="U14" s="207"/>
      <c r="V14" s="210">
        <f>V13</f>
        <v>0</v>
      </c>
      <c r="W14" s="207"/>
      <c r="X14" s="210">
        <f t="shared" si="0"/>
        <v>0</v>
      </c>
      <c r="Z14" s="208" t="str">
        <f>IF(M14=0,"",O14/M14-1)</f>
        <v/>
      </c>
      <c r="AB14" s="211" t="str">
        <f>IF(O14=0,"",Q14/O14-1)</f>
        <v/>
      </c>
    </row>
    <row r="15" spans="1:28" s="46" customFormat="1" ht="20.100000000000001" customHeight="1">
      <c r="A15" s="203">
        <v>1644</v>
      </c>
      <c r="B15" s="209" t="s">
        <v>130</v>
      </c>
      <c r="C15" s="205"/>
      <c r="E15" s="268"/>
      <c r="F15" s="266"/>
      <c r="G15" s="268"/>
      <c r="H15" s="266"/>
      <c r="I15" s="268"/>
      <c r="J15" s="267"/>
      <c r="K15" s="268"/>
      <c r="L15" s="267"/>
      <c r="M15" s="268"/>
      <c r="N15" s="267"/>
      <c r="O15" s="268"/>
      <c r="P15" s="267"/>
      <c r="Q15" s="268"/>
      <c r="R15" s="207"/>
      <c r="S15" s="207"/>
      <c r="T15" s="210"/>
      <c r="U15" s="207"/>
      <c r="V15" s="210">
        <v>0</v>
      </c>
      <c r="W15" s="207"/>
      <c r="X15" s="210">
        <f t="shared" si="0"/>
        <v>0</v>
      </c>
      <c r="Z15" s="208" t="str">
        <f>IF(M15=0,"",O15/M15-1)</f>
        <v/>
      </c>
      <c r="AB15" s="211" t="str">
        <f>IF(O15=0,"",Q15/O15-1)</f>
        <v/>
      </c>
    </row>
    <row r="16" spans="1:28" s="46" customFormat="1" ht="20.100000000000001" customHeight="1">
      <c r="A16" s="203"/>
      <c r="B16" s="204"/>
      <c r="C16" s="205"/>
      <c r="E16" s="268"/>
      <c r="F16" s="266"/>
      <c r="G16" s="268"/>
      <c r="H16" s="266"/>
      <c r="I16" s="268"/>
      <c r="J16" s="267"/>
      <c r="K16" s="268"/>
      <c r="L16" s="267"/>
      <c r="M16" s="268"/>
      <c r="N16" s="267"/>
      <c r="O16" s="268"/>
      <c r="P16" s="267"/>
      <c r="Q16" s="268"/>
      <c r="R16" s="207"/>
      <c r="S16" s="207"/>
      <c r="T16" s="210"/>
      <c r="U16" s="207"/>
      <c r="V16" s="210"/>
      <c r="W16" s="207"/>
      <c r="X16" s="210"/>
      <c r="Z16" s="208" t="str">
        <f>IF(M16=0,"",O16/M16-1)</f>
        <v/>
      </c>
      <c r="AB16" s="211" t="str">
        <f t="shared" ref="AB16" si="1">IF(O16=0,"",Q16/O16-1)</f>
        <v/>
      </c>
    </row>
    <row r="17" spans="1:28" s="46" customFormat="1" ht="20.100000000000001" customHeight="1">
      <c r="A17" s="203"/>
      <c r="B17" s="204" t="s">
        <v>131</v>
      </c>
      <c r="C17" s="205"/>
      <c r="E17" s="265"/>
      <c r="F17" s="266"/>
      <c r="G17" s="265"/>
      <c r="H17" s="266"/>
      <c r="I17" s="265"/>
      <c r="J17" s="267"/>
      <c r="K17" s="265"/>
      <c r="L17" s="267"/>
      <c r="M17" s="265"/>
      <c r="N17" s="267"/>
      <c r="O17" s="265"/>
      <c r="P17" s="267"/>
      <c r="Q17" s="265"/>
      <c r="R17" s="207"/>
      <c r="S17" s="207"/>
      <c r="T17" s="206"/>
      <c r="U17" s="207"/>
      <c r="V17" s="206"/>
      <c r="W17" s="207"/>
      <c r="X17" s="206">
        <f t="shared" si="0"/>
        <v>0</v>
      </c>
      <c r="Z17" s="208" t="str">
        <f>IF(M17=0,"",O17/M17-1)</f>
        <v/>
      </c>
      <c r="AB17" s="211" t="str">
        <f>IF(O17=0,"",Q17/O17-1)</f>
        <v/>
      </c>
    </row>
    <row r="18" spans="1:28" ht="15" customHeight="1" thickBot="1">
      <c r="A18" s="198"/>
      <c r="B18" s="1"/>
      <c r="C18" s="199"/>
      <c r="D18" s="1"/>
      <c r="E18" s="269"/>
      <c r="F18" s="270"/>
      <c r="G18" s="269"/>
      <c r="H18" s="270"/>
      <c r="I18" s="269"/>
      <c r="J18" s="271"/>
      <c r="K18" s="269"/>
      <c r="L18" s="271"/>
      <c r="M18" s="269"/>
      <c r="N18" s="271"/>
      <c r="O18" s="269"/>
      <c r="P18" s="271"/>
      <c r="Q18" s="269"/>
      <c r="R18" s="201"/>
      <c r="S18" s="201"/>
      <c r="T18" s="212"/>
      <c r="U18" s="201"/>
      <c r="V18" s="212"/>
      <c r="W18" s="201"/>
      <c r="X18" s="212"/>
      <c r="Y18" s="1"/>
      <c r="Z18" s="213"/>
      <c r="AB18" s="213"/>
    </row>
    <row r="19" spans="1:28" ht="39" customHeight="1" thickBot="1">
      <c r="A19" s="214" t="s">
        <v>4</v>
      </c>
      <c r="B19" s="215"/>
      <c r="C19" s="216" t="s">
        <v>132</v>
      </c>
      <c r="D19" s="1"/>
      <c r="E19" s="217">
        <f>E10-E12-E13-E17</f>
        <v>0</v>
      </c>
      <c r="F19" s="2"/>
      <c r="G19" s="217">
        <f>G10-G12-G13-G17</f>
        <v>0</v>
      </c>
      <c r="H19" s="2"/>
      <c r="I19" s="217">
        <f>I10-I12-I13-I17</f>
        <v>0</v>
      </c>
      <c r="J19" s="196"/>
      <c r="K19" s="217">
        <f>K10-K12-K13-K17</f>
        <v>0</v>
      </c>
      <c r="L19" s="196"/>
      <c r="M19" s="217">
        <f>M10-M12-M13-M17</f>
        <v>0</v>
      </c>
      <c r="N19" s="196"/>
      <c r="O19" s="217">
        <f>O10-O12-O13-O17</f>
        <v>0</v>
      </c>
      <c r="P19" s="196"/>
      <c r="Q19" s="217">
        <f>Q10-Q12-Q13-Q17</f>
        <v>0</v>
      </c>
      <c r="R19" s="196"/>
      <c r="S19" s="196"/>
      <c r="T19" s="217">
        <f>T10-T12-T13-T17</f>
        <v>0</v>
      </c>
      <c r="U19" s="196"/>
      <c r="V19" s="217">
        <f>V10-V12-V13-V17</f>
        <v>0</v>
      </c>
      <c r="W19" s="196"/>
      <c r="X19" s="217">
        <f>T19+V19</f>
        <v>0</v>
      </c>
      <c r="Y19" s="1"/>
      <c r="Z19" s="197" t="str">
        <f>IF(M19=0,"",O19/K19-1)</f>
        <v/>
      </c>
      <c r="AA19" s="52">
        <f>SUM(E19:M19)</f>
        <v>0</v>
      </c>
      <c r="AB19" s="197" t="str">
        <f>IF(O19=0,"",Q19/O19-1)</f>
        <v/>
      </c>
    </row>
    <row r="20" spans="1:28" s="46" customFormat="1" ht="30" customHeight="1">
      <c r="A20" s="203">
        <v>20</v>
      </c>
      <c r="B20" s="204" t="s">
        <v>133</v>
      </c>
      <c r="C20" s="205"/>
      <c r="E20" s="265"/>
      <c r="F20" s="266"/>
      <c r="G20" s="265"/>
      <c r="H20" s="266"/>
      <c r="I20" s="265"/>
      <c r="J20" s="267"/>
      <c r="K20" s="265"/>
      <c r="L20" s="267"/>
      <c r="M20" s="265"/>
      <c r="N20" s="267"/>
      <c r="O20" s="265"/>
      <c r="P20" s="267"/>
      <c r="Q20" s="265"/>
      <c r="R20" s="207"/>
      <c r="S20" s="207"/>
      <c r="T20" s="206"/>
      <c r="U20" s="207"/>
      <c r="V20" s="206"/>
      <c r="W20" s="207"/>
      <c r="X20" s="206">
        <f>T20+V20</f>
        <v>0</v>
      </c>
      <c r="Z20" s="211" t="str">
        <f>IF(M20=0,"",O20/K20-1)</f>
        <v/>
      </c>
      <c r="AB20" s="211" t="str">
        <f>IF(O20=0,"",Q20/O20-1)</f>
        <v/>
      </c>
    </row>
    <row r="21" spans="1:28" s="46" customFormat="1" ht="30" customHeight="1">
      <c r="A21" s="203">
        <v>21</v>
      </c>
      <c r="B21" s="204" t="s">
        <v>134</v>
      </c>
      <c r="C21" s="205"/>
      <c r="E21" s="265"/>
      <c r="F21" s="266"/>
      <c r="G21" s="265"/>
      <c r="H21" s="266"/>
      <c r="I21" s="265"/>
      <c r="J21" s="267"/>
      <c r="K21" s="265"/>
      <c r="L21" s="267"/>
      <c r="M21" s="265"/>
      <c r="N21" s="267"/>
      <c r="O21" s="265"/>
      <c r="P21" s="267"/>
      <c r="Q21" s="265"/>
      <c r="R21" s="207"/>
      <c r="S21" s="207"/>
      <c r="T21" s="206"/>
      <c r="U21" s="207"/>
      <c r="V21" s="206"/>
      <c r="W21" s="207"/>
      <c r="X21" s="206">
        <f>T21+V21</f>
        <v>0</v>
      </c>
      <c r="Z21" s="211" t="str">
        <f>IF(M21=0,"",O21/K21-1)</f>
        <v/>
      </c>
      <c r="AB21" s="211" t="str">
        <f>IF(O21=0,"",Q21/O21-1)</f>
        <v/>
      </c>
    </row>
    <row r="22" spans="1:28" s="46" customFormat="1" ht="30" customHeight="1">
      <c r="A22" s="203">
        <v>23</v>
      </c>
      <c r="B22" s="204" t="s">
        <v>135</v>
      </c>
      <c r="C22" s="205"/>
      <c r="E22" s="265"/>
      <c r="F22" s="266"/>
      <c r="G22" s="265"/>
      <c r="H22" s="266"/>
      <c r="I22" s="265"/>
      <c r="J22" s="267"/>
      <c r="K22" s="265"/>
      <c r="L22" s="267"/>
      <c r="M22" s="265"/>
      <c r="N22" s="267"/>
      <c r="O22" s="265"/>
      <c r="P22" s="267"/>
      <c r="Q22" s="265"/>
      <c r="R22" s="207"/>
      <c r="S22" s="207"/>
      <c r="T22" s="206"/>
      <c r="U22" s="207"/>
      <c r="V22" s="206"/>
      <c r="W22" s="207"/>
      <c r="X22" s="206">
        <f>T22+V22</f>
        <v>0</v>
      </c>
      <c r="Z22" s="208" t="str">
        <f>IF(K22=0,"",M22/K22-1)</f>
        <v/>
      </c>
      <c r="AB22" s="211" t="str">
        <f>IF(O22=0,"",Q22/O22-1)</f>
        <v/>
      </c>
    </row>
    <row r="23" spans="1:28" s="46" customFormat="1" ht="30" customHeight="1">
      <c r="A23" s="203"/>
      <c r="B23" s="204" t="s">
        <v>136</v>
      </c>
      <c r="C23" s="205"/>
      <c r="E23" s="218">
        <f>E19-E20-E21-E22</f>
        <v>0</v>
      </c>
      <c r="F23" s="47"/>
      <c r="G23" s="218">
        <f>G19-G20-G21-G22</f>
        <v>0</v>
      </c>
      <c r="H23" s="47"/>
      <c r="I23" s="218">
        <f>I19-I20-I21-I22</f>
        <v>0</v>
      </c>
      <c r="J23" s="207"/>
      <c r="K23" s="218">
        <f>K19-K20-K21-K22</f>
        <v>0</v>
      </c>
      <c r="L23" s="207"/>
      <c r="M23" s="218">
        <f>M19-M20-M21-M22</f>
        <v>0</v>
      </c>
      <c r="N23" s="207"/>
      <c r="O23" s="218">
        <f>O19-O20-O21-O22</f>
        <v>0</v>
      </c>
      <c r="P23" s="207"/>
      <c r="Q23" s="218">
        <f>Q19-Q20-Q21-Q22</f>
        <v>0</v>
      </c>
      <c r="R23" s="207"/>
      <c r="S23" s="207"/>
      <c r="T23" s="206">
        <f>T19-T20-T21-T22</f>
        <v>0</v>
      </c>
      <c r="U23" s="207"/>
      <c r="V23" s="218">
        <f>V19-V20-V21-V22</f>
        <v>0</v>
      </c>
      <c r="W23" s="207"/>
      <c r="X23" s="206">
        <f>T23+V23</f>
        <v>0</v>
      </c>
      <c r="Z23" s="211" t="str">
        <f>IF(M23=0,"",O23/K23-1)</f>
        <v/>
      </c>
      <c r="AB23" s="211" t="str">
        <f>IF(O23=0,"",Q23/O23-1)</f>
        <v/>
      </c>
    </row>
    <row r="24" spans="1:28" ht="21" customHeight="1">
      <c r="A24" s="203"/>
      <c r="B24" s="209" t="s">
        <v>137</v>
      </c>
      <c r="C24" s="219"/>
      <c r="D24" s="62"/>
      <c r="E24" s="220"/>
      <c r="F24" s="221"/>
      <c r="G24" s="220"/>
      <c r="H24" s="65"/>
      <c r="I24" s="220"/>
      <c r="J24" s="222"/>
      <c r="K24" s="220"/>
      <c r="L24" s="222"/>
      <c r="M24" s="220"/>
      <c r="N24" s="222"/>
      <c r="O24" s="220"/>
      <c r="P24" s="222"/>
      <c r="Q24" s="220"/>
      <c r="R24" s="222"/>
      <c r="S24" s="222"/>
      <c r="T24" s="220"/>
      <c r="U24" s="222"/>
      <c r="V24" s="220"/>
      <c r="W24" s="222"/>
      <c r="X24" s="220">
        <f>V24+T24</f>
        <v>0</v>
      </c>
      <c r="Y24" s="64"/>
      <c r="Z24" s="211" t="str">
        <f>IF(K24=0,"",M24/K24-1)</f>
        <v/>
      </c>
      <c r="AB24" s="211" t="str">
        <f t="shared" ref="AB24" si="2">IF(O24=0,"",Q24/O24-1)</f>
        <v/>
      </c>
    </row>
    <row r="25" spans="1:28" ht="15" customHeight="1" thickBot="1">
      <c r="A25" s="223"/>
      <c r="B25" s="224"/>
      <c r="C25" s="225"/>
      <c r="D25" s="1"/>
      <c r="E25" s="226"/>
      <c r="F25" s="2"/>
      <c r="G25" s="226"/>
      <c r="H25" s="2"/>
      <c r="I25" s="226"/>
      <c r="J25" s="201"/>
      <c r="K25" s="226"/>
      <c r="L25" s="201"/>
      <c r="M25" s="226"/>
      <c r="N25" s="201"/>
      <c r="O25" s="226"/>
      <c r="P25" s="201"/>
      <c r="Q25" s="226"/>
      <c r="R25" s="201"/>
      <c r="S25" s="201"/>
      <c r="T25" s="226"/>
      <c r="U25" s="201"/>
      <c r="V25" s="226"/>
      <c r="W25" s="201"/>
      <c r="X25" s="226"/>
      <c r="Y25" s="1"/>
      <c r="Z25" s="227"/>
      <c r="AB25" s="227"/>
    </row>
    <row r="26" spans="1:28" ht="15" customHeight="1">
      <c r="A26" s="228" t="s">
        <v>71</v>
      </c>
      <c r="B26" s="1"/>
      <c r="C26" s="1"/>
      <c r="D26" s="1"/>
      <c r="E26" s="201"/>
      <c r="F26" s="2"/>
      <c r="G26" s="201"/>
      <c r="H26" s="2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1"/>
    </row>
    <row r="27" spans="1:28">
      <c r="A27" s="173"/>
      <c r="B27" s="173"/>
      <c r="C27" s="173"/>
      <c r="D27" s="173"/>
      <c r="E27" s="2"/>
      <c r="F27" s="160"/>
      <c r="G27" s="2"/>
      <c r="H27" s="2"/>
      <c r="I27" s="2"/>
      <c r="J27" s="2"/>
      <c r="K27" s="1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1"/>
    </row>
    <row r="28" spans="1:28" ht="15.75" thickBot="1">
      <c r="A28" s="229"/>
      <c r="B28" s="230"/>
      <c r="C28" s="1"/>
      <c r="D28" s="1"/>
      <c r="E28" s="2"/>
      <c r="F28" s="2"/>
      <c r="G28" s="2"/>
      <c r="H28" s="2"/>
      <c r="I28" s="2"/>
      <c r="J28" s="2"/>
      <c r="K28" s="2"/>
      <c r="L28" s="23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1"/>
    </row>
    <row r="29" spans="1:28" ht="36" customHeight="1" thickBot="1">
      <c r="A29" s="105"/>
      <c r="B29" s="105"/>
      <c r="C29" s="232" t="s">
        <v>138</v>
      </c>
      <c r="D29" s="1"/>
      <c r="E29" s="233"/>
      <c r="F29" s="163"/>
      <c r="G29" s="233"/>
      <c r="H29" s="234"/>
      <c r="I29" s="233"/>
      <c r="J29" s="234"/>
      <c r="K29" s="233"/>
      <c r="L29" s="234"/>
      <c r="M29" s="233"/>
      <c r="N29" s="170"/>
      <c r="O29" s="233"/>
      <c r="P29" s="170"/>
      <c r="Q29" s="233"/>
      <c r="R29" s="170"/>
      <c r="S29" s="170"/>
      <c r="T29" s="235"/>
      <c r="U29" s="170"/>
      <c r="V29" s="233"/>
      <c r="W29" s="170"/>
      <c r="X29" s="233"/>
      <c r="Y29" s="105"/>
      <c r="Z29" s="236"/>
      <c r="AB29" s="236"/>
    </row>
    <row r="30" spans="1:28" ht="12.75">
      <c r="A30" s="1"/>
      <c r="B30" s="1"/>
      <c r="C30" s="1"/>
      <c r="D30" s="1"/>
      <c r="E30" s="237"/>
      <c r="F30" s="2"/>
      <c r="G30" s="237"/>
      <c r="H30" s="2"/>
      <c r="I30" s="237"/>
      <c r="J30" s="2"/>
      <c r="K30" s="237"/>
      <c r="L30" s="2"/>
      <c r="M30" s="237"/>
      <c r="N30" s="2"/>
      <c r="O30" s="237"/>
      <c r="P30" s="2"/>
      <c r="Q30" s="237"/>
      <c r="R30" s="2"/>
      <c r="S30" s="2"/>
      <c r="T30" s="237"/>
      <c r="U30" s="2"/>
      <c r="V30" s="237"/>
      <c r="W30" s="2"/>
      <c r="X30" s="237"/>
      <c r="Y30" s="1"/>
      <c r="Z30" s="238"/>
      <c r="AB30" s="238"/>
    </row>
    <row r="31" spans="1:28" ht="15.75" thickBot="1">
      <c r="A31" s="1"/>
      <c r="B31" s="1"/>
      <c r="C31" s="1"/>
      <c r="D31" s="1"/>
      <c r="E31" s="160"/>
      <c r="F31" s="2"/>
      <c r="G31" s="160"/>
      <c r="H31" s="161"/>
      <c r="I31" s="160"/>
      <c r="J31" s="161"/>
      <c r="K31" s="160"/>
      <c r="L31" s="161"/>
      <c r="M31" s="160"/>
      <c r="N31" s="161"/>
      <c r="O31" s="160"/>
      <c r="P31" s="161"/>
      <c r="Q31" s="160"/>
      <c r="R31" s="161"/>
      <c r="S31" s="161"/>
      <c r="T31" s="160"/>
      <c r="U31" s="161"/>
      <c r="V31" s="160"/>
      <c r="W31" s="161"/>
      <c r="X31" s="160"/>
      <c r="Y31" s="1"/>
    </row>
    <row r="32" spans="1:28" ht="39" customHeight="1" thickTop="1" thickBot="1">
      <c r="A32" s="192" t="s">
        <v>4</v>
      </c>
      <c r="B32" s="193"/>
      <c r="C32" s="194" t="s">
        <v>120</v>
      </c>
      <c r="D32" s="1"/>
      <c r="E32" s="272"/>
      <c r="F32" s="2"/>
      <c r="G32" s="272"/>
      <c r="H32" s="2"/>
      <c r="I32" s="272"/>
      <c r="J32" s="196"/>
      <c r="K32" s="272"/>
      <c r="L32" s="196"/>
      <c r="M32" s="272"/>
      <c r="N32" s="196"/>
      <c r="O32" s="272"/>
      <c r="P32" s="196"/>
      <c r="Q32" s="272"/>
      <c r="R32" s="196"/>
      <c r="S32" s="196"/>
      <c r="T32" s="239"/>
      <c r="U32" s="196"/>
      <c r="V32" s="239"/>
      <c r="W32" s="196"/>
      <c r="X32" s="239">
        <f>T32+V32</f>
        <v>0</v>
      </c>
      <c r="Y32" s="1"/>
      <c r="Z32" s="240" t="str">
        <f>IF(M32=0,"",O32/M32-1)</f>
        <v/>
      </c>
      <c r="AB32" s="240" t="str">
        <f>IF(O32=0,"",Q32/O32-1)</f>
        <v/>
      </c>
    </row>
    <row r="33" spans="1:28" ht="21.75" customHeight="1">
      <c r="A33" s="241"/>
      <c r="B33" s="242"/>
      <c r="C33" s="243"/>
      <c r="D33" s="1"/>
      <c r="E33" s="244"/>
      <c r="F33" s="2"/>
      <c r="G33" s="244"/>
      <c r="H33" s="2"/>
      <c r="I33" s="244"/>
      <c r="J33" s="201"/>
      <c r="K33" s="244"/>
      <c r="L33" s="201"/>
      <c r="M33" s="244"/>
      <c r="N33" s="201"/>
      <c r="O33" s="244"/>
      <c r="P33" s="201"/>
      <c r="Q33" s="244"/>
      <c r="R33" s="201"/>
      <c r="S33" s="201"/>
      <c r="T33" s="244"/>
      <c r="U33" s="201"/>
      <c r="V33" s="244"/>
      <c r="W33" s="201"/>
      <c r="X33" s="244"/>
      <c r="Y33" s="1"/>
      <c r="Z33" s="245"/>
      <c r="AB33" s="245"/>
    </row>
    <row r="34" spans="1:28" ht="20.25">
      <c r="A34" s="203" t="str">
        <f>"001"</f>
        <v>001</v>
      </c>
      <c r="B34" s="204" t="s">
        <v>127</v>
      </c>
      <c r="C34" s="205"/>
      <c r="D34" s="46"/>
      <c r="E34" s="273"/>
      <c r="F34" s="266"/>
      <c r="G34" s="273"/>
      <c r="H34" s="266"/>
      <c r="I34" s="273"/>
      <c r="J34" s="267"/>
      <c r="K34" s="273"/>
      <c r="L34" s="267"/>
      <c r="M34" s="273"/>
      <c r="N34" s="267"/>
      <c r="O34" s="273"/>
      <c r="P34" s="267"/>
      <c r="Q34" s="273"/>
      <c r="R34" s="207"/>
      <c r="S34" s="207"/>
      <c r="T34" s="246"/>
      <c r="U34" s="207"/>
      <c r="V34" s="246"/>
      <c r="W34" s="207"/>
      <c r="X34" s="246">
        <f>T34+V34</f>
        <v>0</v>
      </c>
      <c r="Y34" s="46"/>
      <c r="Z34" s="208" t="str">
        <f>IF(M34=0,"",O34/M34-1)</f>
        <v/>
      </c>
      <c r="AB34" s="208" t="str">
        <f>IF(O34=0,"",Q34/O34-1)</f>
        <v/>
      </c>
    </row>
    <row r="35" spans="1:28" ht="21" customHeight="1">
      <c r="A35" s="203"/>
      <c r="B35" s="209" t="s">
        <v>139</v>
      </c>
      <c r="C35" s="219"/>
      <c r="D35" s="62"/>
      <c r="E35" s="274"/>
      <c r="F35" s="275"/>
      <c r="G35" s="274"/>
      <c r="H35" s="266"/>
      <c r="I35" s="274"/>
      <c r="J35" s="267"/>
      <c r="K35" s="274"/>
      <c r="L35" s="267"/>
      <c r="M35" s="274"/>
      <c r="N35" s="267"/>
      <c r="O35" s="274"/>
      <c r="P35" s="267"/>
      <c r="Q35" s="274"/>
      <c r="R35" s="207"/>
      <c r="S35" s="207"/>
      <c r="T35" s="220"/>
      <c r="U35" s="207"/>
      <c r="V35" s="220"/>
      <c r="W35" s="207"/>
      <c r="X35" s="220">
        <f>V35+T35</f>
        <v>0</v>
      </c>
      <c r="Y35" s="46"/>
      <c r="Z35" s="208" t="str">
        <f t="shared" ref="Z35:Z37" si="3">IF(M35=0,"",O35/M35-1)</f>
        <v/>
      </c>
      <c r="AB35" s="211" t="str">
        <f>IF(O35=0,"",Q35/O35-1)</f>
        <v/>
      </c>
    </row>
    <row r="36" spans="1:28" ht="20.25">
      <c r="A36" s="203"/>
      <c r="B36" s="204"/>
      <c r="C36" s="205"/>
      <c r="D36" s="46"/>
      <c r="E36" s="273"/>
      <c r="F36" s="266"/>
      <c r="G36" s="273"/>
      <c r="H36" s="266"/>
      <c r="I36" s="273"/>
      <c r="J36" s="267"/>
      <c r="K36" s="273"/>
      <c r="L36" s="267"/>
      <c r="M36" s="273"/>
      <c r="N36" s="267"/>
      <c r="O36" s="273"/>
      <c r="P36" s="267"/>
      <c r="Q36" s="273"/>
      <c r="R36" s="207"/>
      <c r="S36" s="207"/>
      <c r="T36" s="246"/>
      <c r="U36" s="207"/>
      <c r="V36" s="246"/>
      <c r="W36" s="207"/>
      <c r="X36" s="246">
        <f>T36+V36</f>
        <v>0</v>
      </c>
      <c r="Y36" s="46"/>
      <c r="Z36" s="208" t="str">
        <f t="shared" si="3"/>
        <v/>
      </c>
      <c r="AB36" s="211" t="str">
        <f>IF(O36=0,"",Q36/O36-1)</f>
        <v/>
      </c>
    </row>
    <row r="37" spans="1:28" ht="20.25">
      <c r="A37" s="203"/>
      <c r="B37" s="204" t="s">
        <v>140</v>
      </c>
      <c r="C37" s="205"/>
      <c r="D37" s="46"/>
      <c r="E37" s="273"/>
      <c r="F37" s="266"/>
      <c r="G37" s="273"/>
      <c r="H37" s="266"/>
      <c r="I37" s="273"/>
      <c r="J37" s="267"/>
      <c r="K37" s="273"/>
      <c r="L37" s="267"/>
      <c r="M37" s="273"/>
      <c r="N37" s="267"/>
      <c r="O37" s="273"/>
      <c r="P37" s="267"/>
      <c r="Q37" s="273"/>
      <c r="R37" s="207"/>
      <c r="S37" s="207"/>
      <c r="T37" s="246"/>
      <c r="U37" s="207"/>
      <c r="V37" s="246"/>
      <c r="W37" s="207"/>
      <c r="X37" s="246">
        <f>T37+V37</f>
        <v>0</v>
      </c>
      <c r="Y37" s="46"/>
      <c r="Z37" s="208" t="str">
        <f t="shared" si="3"/>
        <v/>
      </c>
      <c r="AB37" s="208" t="str">
        <f>IF(O37=0,"",Q37/O37-1)</f>
        <v/>
      </c>
    </row>
    <row r="38" spans="1:28" ht="21" thickBot="1">
      <c r="A38" s="198"/>
      <c r="B38" s="46"/>
      <c r="C38" s="219"/>
      <c r="D38" s="1"/>
      <c r="E38" s="276"/>
      <c r="F38" s="270"/>
      <c r="G38" s="276"/>
      <c r="H38" s="270"/>
      <c r="I38" s="276"/>
      <c r="J38" s="271"/>
      <c r="K38" s="276"/>
      <c r="L38" s="271"/>
      <c r="M38" s="276"/>
      <c r="N38" s="271"/>
      <c r="O38" s="276"/>
      <c r="P38" s="271"/>
      <c r="Q38" s="276"/>
      <c r="R38" s="201"/>
      <c r="S38" s="201"/>
      <c r="T38" s="247"/>
      <c r="U38" s="201"/>
      <c r="V38" s="247"/>
      <c r="W38" s="201"/>
      <c r="X38" s="247"/>
      <c r="Y38" s="1"/>
      <c r="Z38" s="213"/>
      <c r="AB38" s="213"/>
    </row>
    <row r="39" spans="1:28" ht="42" customHeight="1" thickBot="1">
      <c r="A39" s="214" t="s">
        <v>4</v>
      </c>
      <c r="B39" s="215"/>
      <c r="C39" s="216" t="s">
        <v>141</v>
      </c>
      <c r="D39" s="1"/>
      <c r="E39" s="248">
        <f>E32-E34-E36-E37-E38-E33-E35</f>
        <v>0</v>
      </c>
      <c r="F39" s="2"/>
      <c r="G39" s="248">
        <f>G32-G34-G36-G37-G38-G33-G35</f>
        <v>0</v>
      </c>
      <c r="H39" s="2"/>
      <c r="I39" s="248">
        <f>I32-I34-I36-I37-I38-I33-I35</f>
        <v>0</v>
      </c>
      <c r="J39" s="196"/>
      <c r="K39" s="248">
        <f>K32-K34-K36-K37-K38-K33-K35</f>
        <v>0</v>
      </c>
      <c r="L39" s="196"/>
      <c r="M39" s="248">
        <f>M32-M34-M36-M37-M38-M33-M35</f>
        <v>0</v>
      </c>
      <c r="N39" s="196"/>
      <c r="O39" s="248">
        <f>O32-O34-O36-O37-O38-O33-O35</f>
        <v>0</v>
      </c>
      <c r="P39" s="196"/>
      <c r="Q39" s="248">
        <f>Q32-Q34-Q36-Q37-Q38-Q33-Q35</f>
        <v>0</v>
      </c>
      <c r="R39" s="196"/>
      <c r="S39" s="196"/>
      <c r="T39" s="248">
        <f>T32-T34-T36-T37-T38-T33-T35</f>
        <v>0</v>
      </c>
      <c r="U39" s="196"/>
      <c r="V39" s="248">
        <f>V32-V34-V36-V37-V38-V33-V35</f>
        <v>0</v>
      </c>
      <c r="W39" s="196"/>
      <c r="X39" s="248">
        <f>X32-X34-X36-X37-X38-X33-X35</f>
        <v>0</v>
      </c>
      <c r="Y39" s="1"/>
      <c r="Z39" s="197" t="str">
        <f>IF(M39=0,"",O39/M39-1)</f>
        <v/>
      </c>
      <c r="AB39" s="197" t="str">
        <f>IF(O39=0,"",Q39/O39-1)</f>
        <v/>
      </c>
    </row>
    <row r="40" spans="1:28" ht="20.25">
      <c r="A40" s="249"/>
      <c r="B40" s="204"/>
      <c r="C40" s="205"/>
      <c r="D40" s="46"/>
      <c r="E40" s="246"/>
      <c r="F40" s="47"/>
      <c r="G40" s="246"/>
      <c r="H40" s="47"/>
      <c r="I40" s="246"/>
      <c r="J40" s="207"/>
      <c r="K40" s="246"/>
      <c r="L40" s="207"/>
      <c r="M40" s="246"/>
      <c r="N40" s="207"/>
      <c r="O40" s="246"/>
      <c r="P40" s="207"/>
      <c r="Q40" s="246"/>
      <c r="R40" s="207"/>
      <c r="S40" s="207"/>
      <c r="T40" s="246"/>
      <c r="U40" s="207"/>
      <c r="V40" s="246"/>
      <c r="W40" s="207"/>
      <c r="X40" s="246"/>
      <c r="Y40" s="46"/>
      <c r="Z40" s="208"/>
      <c r="AB40" s="208"/>
    </row>
    <row r="41" spans="1:28" ht="30" customHeight="1">
      <c r="A41" s="203">
        <v>10</v>
      </c>
      <c r="B41" s="204" t="s">
        <v>164</v>
      </c>
      <c r="C41" s="219"/>
      <c r="D41" s="62"/>
      <c r="E41" s="273"/>
      <c r="F41" s="275"/>
      <c r="G41" s="273"/>
      <c r="H41" s="277"/>
      <c r="I41" s="273"/>
      <c r="J41" s="278"/>
      <c r="K41" s="273"/>
      <c r="L41" s="278"/>
      <c r="M41" s="273"/>
      <c r="N41" s="278"/>
      <c r="O41" s="273"/>
      <c r="P41" s="278"/>
      <c r="Q41" s="273"/>
      <c r="R41" s="222"/>
      <c r="S41" s="222"/>
      <c r="T41" s="246"/>
      <c r="U41" s="222"/>
      <c r="V41" s="246">
        <f>(V35+V42+V43)-V35</f>
        <v>0</v>
      </c>
      <c r="W41" s="222"/>
      <c r="X41" s="246">
        <f>V41+T41</f>
        <v>0</v>
      </c>
      <c r="Y41" s="64"/>
      <c r="Z41" s="208" t="str">
        <f>IF(M41=0,"",O41/M41-1)</f>
        <v/>
      </c>
      <c r="AB41" s="208" t="str">
        <f>IF(O41=0,"",Q41/O41-1)</f>
        <v/>
      </c>
    </row>
    <row r="42" spans="1:28" ht="21" customHeight="1">
      <c r="A42" s="203"/>
      <c r="B42" s="209" t="s">
        <v>142</v>
      </c>
      <c r="C42" s="219"/>
      <c r="D42" s="62"/>
      <c r="E42" s="274"/>
      <c r="F42" s="275"/>
      <c r="G42" s="274"/>
      <c r="H42" s="277"/>
      <c r="I42" s="274"/>
      <c r="J42" s="278"/>
      <c r="K42" s="279"/>
      <c r="L42" s="278"/>
      <c r="M42" s="274"/>
      <c r="N42" s="278"/>
      <c r="O42" s="274"/>
      <c r="P42" s="278"/>
      <c r="Q42" s="274"/>
      <c r="R42" s="222"/>
      <c r="S42" s="222"/>
      <c r="T42" s="220"/>
      <c r="U42" s="222"/>
      <c r="V42" s="220"/>
      <c r="W42" s="222"/>
      <c r="X42" s="220">
        <f>V42+T42</f>
        <v>0</v>
      </c>
      <c r="Y42" s="64"/>
      <c r="Z42" s="208" t="str">
        <f t="shared" ref="Z42:Z57" si="4">IF(M42=0,"",O42/M42-1)</f>
        <v/>
      </c>
      <c r="AB42" s="208" t="str">
        <f t="shared" ref="AB42:AB57" si="5">IF(O42=0,"",Q42/O42-1)</f>
        <v/>
      </c>
    </row>
    <row r="43" spans="1:28" ht="21" customHeight="1">
      <c r="A43" s="203"/>
      <c r="B43" s="209" t="s">
        <v>143</v>
      </c>
      <c r="C43" s="219"/>
      <c r="D43" s="62"/>
      <c r="E43" s="274"/>
      <c r="F43" s="275"/>
      <c r="G43" s="274"/>
      <c r="H43" s="277"/>
      <c r="I43" s="274"/>
      <c r="J43" s="278"/>
      <c r="K43" s="274"/>
      <c r="L43" s="278"/>
      <c r="M43" s="274"/>
      <c r="N43" s="278"/>
      <c r="O43" s="274"/>
      <c r="P43" s="278"/>
      <c r="Q43" s="274"/>
      <c r="R43" s="222"/>
      <c r="S43" s="222"/>
      <c r="T43" s="220"/>
      <c r="U43" s="222"/>
      <c r="V43" s="220"/>
      <c r="W43" s="222"/>
      <c r="X43" s="220">
        <f t="shared" ref="X43" si="6">V43+T43</f>
        <v>0</v>
      </c>
      <c r="Y43" s="64"/>
      <c r="Z43" s="208" t="str">
        <f t="shared" si="4"/>
        <v/>
      </c>
      <c r="AB43" s="208" t="str">
        <f t="shared" si="5"/>
        <v/>
      </c>
    </row>
    <row r="44" spans="1:28" ht="30" customHeight="1">
      <c r="A44" s="203">
        <v>13</v>
      </c>
      <c r="B44" s="204" t="s">
        <v>144</v>
      </c>
      <c r="C44" s="219"/>
      <c r="D44" s="62"/>
      <c r="E44" s="273"/>
      <c r="F44" s="275"/>
      <c r="G44" s="273"/>
      <c r="H44" s="277"/>
      <c r="I44" s="273"/>
      <c r="J44" s="278"/>
      <c r="K44" s="273"/>
      <c r="L44" s="278"/>
      <c r="M44" s="273"/>
      <c r="N44" s="278"/>
      <c r="O44" s="273"/>
      <c r="P44" s="278"/>
      <c r="Q44" s="273"/>
      <c r="R44" s="222"/>
      <c r="S44" s="222"/>
      <c r="T44" s="246"/>
      <c r="U44" s="222"/>
      <c r="V44" s="246"/>
      <c r="W44" s="222"/>
      <c r="X44" s="246">
        <f>V44+T44</f>
        <v>0</v>
      </c>
      <c r="Y44" s="64"/>
      <c r="Z44" s="208" t="str">
        <f t="shared" si="4"/>
        <v/>
      </c>
      <c r="AA44" s="52">
        <f>SUM(E44:M44)</f>
        <v>0</v>
      </c>
      <c r="AB44" s="208" t="str">
        <f t="shared" si="5"/>
        <v/>
      </c>
    </row>
    <row r="45" spans="1:28" ht="30" customHeight="1">
      <c r="A45" s="203"/>
      <c r="B45" s="209" t="s">
        <v>145</v>
      </c>
      <c r="C45" s="219"/>
      <c r="D45" s="62"/>
      <c r="E45" s="280"/>
      <c r="F45" s="275"/>
      <c r="G45" s="273"/>
      <c r="H45" s="277"/>
      <c r="I45" s="280"/>
      <c r="J45" s="278"/>
      <c r="K45" s="273"/>
      <c r="L45" s="278"/>
      <c r="M45" s="280"/>
      <c r="N45" s="278"/>
      <c r="O45" s="280"/>
      <c r="P45" s="278"/>
      <c r="Q45" s="280"/>
      <c r="R45" s="222"/>
      <c r="S45" s="222"/>
      <c r="T45" s="246"/>
      <c r="U45" s="222"/>
      <c r="V45" s="246"/>
      <c r="W45" s="222"/>
      <c r="X45" s="246"/>
      <c r="Y45" s="64"/>
      <c r="Z45" s="208" t="str">
        <f t="shared" si="4"/>
        <v/>
      </c>
      <c r="AA45" s="4" t="e">
        <f>AA44/AA19</f>
        <v>#DIV/0!</v>
      </c>
      <c r="AB45" s="208" t="str">
        <f t="shared" si="5"/>
        <v/>
      </c>
    </row>
    <row r="46" spans="1:28" ht="20.25">
      <c r="A46" s="203"/>
      <c r="B46" s="209" t="s">
        <v>146</v>
      </c>
      <c r="C46" s="219"/>
      <c r="D46" s="62"/>
      <c r="E46" s="274"/>
      <c r="F46" s="275"/>
      <c r="G46" s="274"/>
      <c r="H46" s="277"/>
      <c r="I46" s="274"/>
      <c r="J46" s="278"/>
      <c r="K46" s="274"/>
      <c r="L46" s="278"/>
      <c r="M46" s="274"/>
      <c r="N46" s="278"/>
      <c r="O46" s="274"/>
      <c r="P46" s="278"/>
      <c r="Q46" s="274"/>
      <c r="R46" s="222"/>
      <c r="S46" s="222"/>
      <c r="T46" s="220"/>
      <c r="U46" s="222"/>
      <c r="V46" s="220"/>
      <c r="W46" s="222"/>
      <c r="X46" s="220">
        <f>V46+T46</f>
        <v>0</v>
      </c>
      <c r="Y46" s="64"/>
      <c r="Z46" s="208" t="str">
        <f t="shared" si="4"/>
        <v/>
      </c>
      <c r="AB46" s="208" t="str">
        <f t="shared" si="5"/>
        <v/>
      </c>
    </row>
    <row r="47" spans="1:28" ht="20.25">
      <c r="A47" s="203"/>
      <c r="B47" s="209" t="s">
        <v>147</v>
      </c>
      <c r="C47" s="219" t="s">
        <v>148</v>
      </c>
      <c r="D47" s="62"/>
      <c r="E47" s="274"/>
      <c r="F47" s="275"/>
      <c r="G47" s="274"/>
      <c r="H47" s="277"/>
      <c r="I47" s="274"/>
      <c r="J47" s="278"/>
      <c r="K47" s="274"/>
      <c r="L47" s="278"/>
      <c r="M47" s="274"/>
      <c r="N47" s="278"/>
      <c r="O47" s="274"/>
      <c r="P47" s="278"/>
      <c r="Q47" s="274"/>
      <c r="R47" s="222"/>
      <c r="S47" s="222"/>
      <c r="T47" s="220"/>
      <c r="U47" s="222"/>
      <c r="V47" s="220"/>
      <c r="W47" s="222"/>
      <c r="X47" s="220">
        <f t="shared" ref="X47:X48" si="7">V47+T47</f>
        <v>0</v>
      </c>
      <c r="Y47" s="64"/>
      <c r="Z47" s="208" t="str">
        <f t="shared" si="4"/>
        <v/>
      </c>
      <c r="AB47" s="208" t="str">
        <f t="shared" si="5"/>
        <v/>
      </c>
    </row>
    <row r="48" spans="1:28" ht="20.25">
      <c r="A48" s="203"/>
      <c r="B48" s="209" t="s">
        <v>149</v>
      </c>
      <c r="C48" s="219"/>
      <c r="D48" s="62"/>
      <c r="E48" s="274"/>
      <c r="F48" s="275"/>
      <c r="G48" s="274"/>
      <c r="H48" s="277"/>
      <c r="I48" s="274"/>
      <c r="J48" s="278"/>
      <c r="K48" s="274"/>
      <c r="L48" s="278"/>
      <c r="M48" s="274"/>
      <c r="N48" s="278"/>
      <c r="O48" s="274"/>
      <c r="P48" s="278"/>
      <c r="Q48" s="274"/>
      <c r="R48" s="222"/>
      <c r="S48" s="222"/>
      <c r="T48" s="220"/>
      <c r="U48" s="222"/>
      <c r="V48" s="220"/>
      <c r="W48" s="222"/>
      <c r="X48" s="220">
        <f t="shared" si="7"/>
        <v>0</v>
      </c>
      <c r="Y48" s="64"/>
      <c r="Z48" s="208" t="str">
        <f t="shared" si="4"/>
        <v/>
      </c>
      <c r="AB48" s="208" t="str">
        <f t="shared" si="5"/>
        <v/>
      </c>
    </row>
    <row r="49" spans="1:28" ht="20.25" hidden="1">
      <c r="A49" s="203"/>
      <c r="B49" s="209" t="s">
        <v>150</v>
      </c>
      <c r="C49" s="219"/>
      <c r="D49" s="62"/>
      <c r="E49" s="274"/>
      <c r="F49" s="275"/>
      <c r="G49" s="274"/>
      <c r="H49" s="266"/>
      <c r="I49" s="274"/>
      <c r="J49" s="267"/>
      <c r="K49" s="274"/>
      <c r="L49" s="267"/>
      <c r="M49" s="274"/>
      <c r="N49" s="267"/>
      <c r="O49" s="274"/>
      <c r="P49" s="267"/>
      <c r="Q49" s="274"/>
      <c r="R49" s="207"/>
      <c r="S49" s="207"/>
      <c r="T49" s="220"/>
      <c r="U49" s="207"/>
      <c r="V49" s="220"/>
      <c r="W49" s="207"/>
      <c r="X49" s="220">
        <f>T49+V49</f>
        <v>0</v>
      </c>
      <c r="Y49" s="46"/>
      <c r="Z49" s="208" t="str">
        <f t="shared" si="4"/>
        <v/>
      </c>
      <c r="AB49" s="208" t="str">
        <f t="shared" si="5"/>
        <v/>
      </c>
    </row>
    <row r="50" spans="1:28" ht="20.25">
      <c r="A50" s="203"/>
      <c r="B50" s="209" t="s">
        <v>151</v>
      </c>
      <c r="C50" s="219"/>
      <c r="D50" s="62"/>
      <c r="E50" s="274"/>
      <c r="F50" s="275"/>
      <c r="G50" s="274"/>
      <c r="H50" s="266"/>
      <c r="I50" s="274"/>
      <c r="J50" s="267"/>
      <c r="K50" s="274"/>
      <c r="L50" s="267"/>
      <c r="M50" s="274"/>
      <c r="N50" s="267"/>
      <c r="O50" s="274"/>
      <c r="P50" s="267"/>
      <c r="Q50" s="274"/>
      <c r="R50" s="207"/>
      <c r="S50" s="207"/>
      <c r="T50" s="220"/>
      <c r="U50" s="207"/>
      <c r="V50" s="220"/>
      <c r="W50" s="207"/>
      <c r="X50" s="220"/>
      <c r="Y50" s="46"/>
      <c r="Z50" s="208" t="str">
        <f t="shared" si="4"/>
        <v/>
      </c>
      <c r="AB50" s="208" t="str">
        <f t="shared" si="5"/>
        <v/>
      </c>
    </row>
    <row r="51" spans="1:28" ht="20.25">
      <c r="A51" s="203"/>
      <c r="B51" s="209" t="s">
        <v>152</v>
      </c>
      <c r="C51" s="219"/>
      <c r="D51" s="62"/>
      <c r="E51" s="274"/>
      <c r="F51" s="275"/>
      <c r="G51" s="274"/>
      <c r="H51" s="266"/>
      <c r="I51" s="274"/>
      <c r="J51" s="267"/>
      <c r="K51" s="274"/>
      <c r="L51" s="267"/>
      <c r="M51" s="274"/>
      <c r="N51" s="267"/>
      <c r="O51" s="274"/>
      <c r="P51" s="267"/>
      <c r="Q51" s="274"/>
      <c r="R51" s="207"/>
      <c r="S51" s="207"/>
      <c r="T51" s="220"/>
      <c r="U51" s="207"/>
      <c r="V51" s="220"/>
      <c r="W51" s="207"/>
      <c r="X51" s="220"/>
      <c r="Y51" s="46"/>
      <c r="Z51" s="208" t="str">
        <f t="shared" si="4"/>
        <v/>
      </c>
      <c r="AA51" s="52">
        <f>G41+G44+G57</f>
        <v>0</v>
      </c>
      <c r="AB51" s="208" t="str">
        <f t="shared" si="5"/>
        <v/>
      </c>
    </row>
    <row r="52" spans="1:28" ht="20.25">
      <c r="A52" s="203"/>
      <c r="B52" s="209" t="s">
        <v>153</v>
      </c>
      <c r="C52" s="219"/>
      <c r="D52" s="62"/>
      <c r="E52" s="274"/>
      <c r="F52" s="275"/>
      <c r="G52" s="274"/>
      <c r="H52" s="266"/>
      <c r="I52" s="274"/>
      <c r="J52" s="267"/>
      <c r="K52" s="274"/>
      <c r="L52" s="267"/>
      <c r="M52" s="274"/>
      <c r="N52" s="267"/>
      <c r="O52" s="274"/>
      <c r="P52" s="267"/>
      <c r="Q52" s="274"/>
      <c r="R52" s="207"/>
      <c r="S52" s="207"/>
      <c r="T52" s="220"/>
      <c r="U52" s="207"/>
      <c r="V52" s="220"/>
      <c r="W52" s="207"/>
      <c r="X52" s="220"/>
      <c r="Y52" s="46"/>
      <c r="Z52" s="208" t="str">
        <f t="shared" si="4"/>
        <v/>
      </c>
      <c r="AB52" s="208" t="str">
        <f t="shared" si="5"/>
        <v/>
      </c>
    </row>
    <row r="53" spans="1:28" ht="20.25">
      <c r="A53" s="203"/>
      <c r="B53" s="209" t="s">
        <v>154</v>
      </c>
      <c r="C53" s="219"/>
      <c r="D53" s="62"/>
      <c r="E53" s="274"/>
      <c r="F53" s="275"/>
      <c r="G53" s="274"/>
      <c r="H53" s="266"/>
      <c r="I53" s="274"/>
      <c r="J53" s="267"/>
      <c r="K53" s="274"/>
      <c r="L53" s="267"/>
      <c r="M53" s="274"/>
      <c r="N53" s="267"/>
      <c r="O53" s="274"/>
      <c r="P53" s="267"/>
      <c r="Q53" s="274"/>
      <c r="R53" s="207"/>
      <c r="S53" s="207"/>
      <c r="T53" s="220"/>
      <c r="U53" s="207"/>
      <c r="V53" s="220"/>
      <c r="W53" s="207"/>
      <c r="X53" s="220"/>
      <c r="Y53" s="46"/>
      <c r="Z53" s="208" t="str">
        <f t="shared" si="4"/>
        <v/>
      </c>
      <c r="AB53" s="208" t="str">
        <f t="shared" si="5"/>
        <v/>
      </c>
    </row>
    <row r="54" spans="1:28" ht="20.25">
      <c r="A54" s="203"/>
      <c r="B54" s="209" t="s">
        <v>155</v>
      </c>
      <c r="C54" s="219"/>
      <c r="D54" s="62"/>
      <c r="E54" s="274"/>
      <c r="F54" s="275"/>
      <c r="G54" s="274"/>
      <c r="H54" s="266"/>
      <c r="I54" s="274"/>
      <c r="J54" s="267"/>
      <c r="K54" s="274"/>
      <c r="L54" s="267"/>
      <c r="M54" s="274"/>
      <c r="N54" s="267"/>
      <c r="O54" s="274"/>
      <c r="P54" s="267"/>
      <c r="Q54" s="274"/>
      <c r="R54" s="207"/>
      <c r="S54" s="207"/>
      <c r="T54" s="220"/>
      <c r="U54" s="207"/>
      <c r="V54" s="220"/>
      <c r="W54" s="207"/>
      <c r="X54" s="220"/>
      <c r="Y54" s="46"/>
      <c r="Z54" s="208" t="str">
        <f t="shared" si="4"/>
        <v/>
      </c>
      <c r="AB54" s="208" t="str">
        <f t="shared" si="5"/>
        <v/>
      </c>
    </row>
    <row r="55" spans="1:28" ht="36.75" customHeight="1">
      <c r="A55" s="203">
        <v>1641</v>
      </c>
      <c r="B55" s="204" t="s">
        <v>156</v>
      </c>
      <c r="C55" s="219"/>
      <c r="D55" s="62"/>
      <c r="E55" s="273"/>
      <c r="F55" s="275"/>
      <c r="G55" s="273"/>
      <c r="H55" s="266"/>
      <c r="I55" s="273"/>
      <c r="J55" s="267"/>
      <c r="K55" s="273"/>
      <c r="L55" s="267"/>
      <c r="M55" s="273"/>
      <c r="N55" s="267"/>
      <c r="O55" s="273"/>
      <c r="P55" s="267"/>
      <c r="Q55" s="273"/>
      <c r="R55" s="207"/>
      <c r="S55" s="207"/>
      <c r="T55" s="246"/>
      <c r="U55" s="207"/>
      <c r="V55" s="246"/>
      <c r="W55" s="207"/>
      <c r="X55" s="246">
        <f>T55+V55</f>
        <v>0</v>
      </c>
      <c r="Y55" s="46"/>
      <c r="Z55" s="208" t="str">
        <f t="shared" si="4"/>
        <v/>
      </c>
      <c r="AB55" s="208" t="str">
        <f t="shared" si="5"/>
        <v/>
      </c>
    </row>
    <row r="56" spans="1:28" ht="30" customHeight="1">
      <c r="A56" s="203"/>
      <c r="B56" s="204"/>
      <c r="C56" s="219"/>
      <c r="D56" s="62"/>
      <c r="E56" s="246"/>
      <c r="F56" s="221"/>
      <c r="G56" s="246"/>
      <c r="H56" s="65"/>
      <c r="I56" s="246"/>
      <c r="J56" s="201"/>
      <c r="K56" s="246"/>
      <c r="L56" s="201"/>
      <c r="M56" s="246"/>
      <c r="N56" s="201"/>
      <c r="O56" s="246"/>
      <c r="P56" s="201"/>
      <c r="Q56" s="246"/>
      <c r="R56" s="201"/>
      <c r="S56" s="201"/>
      <c r="T56" s="246"/>
      <c r="U56" s="201"/>
      <c r="V56" s="246"/>
      <c r="W56" s="201"/>
      <c r="X56" s="246"/>
      <c r="Y56" s="64"/>
      <c r="Z56" s="208" t="str">
        <f t="shared" si="4"/>
        <v/>
      </c>
      <c r="AB56" s="208" t="str">
        <f t="shared" si="5"/>
        <v/>
      </c>
    </row>
    <row r="57" spans="1:28" ht="30" customHeight="1">
      <c r="A57" s="203"/>
      <c r="B57" s="204" t="s">
        <v>157</v>
      </c>
      <c r="C57" s="250"/>
      <c r="D57" s="251"/>
      <c r="E57" s="252">
        <f>E39-E41-E44-E55</f>
        <v>0</v>
      </c>
      <c r="F57" s="253"/>
      <c r="G57" s="252">
        <f>G39-G41-G44-G55</f>
        <v>0</v>
      </c>
      <c r="H57" s="65"/>
      <c r="I57" s="252">
        <f>I39-I41-I44-I55</f>
        <v>0</v>
      </c>
      <c r="J57" s="201"/>
      <c r="K57" s="252">
        <f>K39-K41-K44-K55</f>
        <v>0</v>
      </c>
      <c r="L57" s="201"/>
      <c r="M57" s="252">
        <f>M39-M41-M44-M55</f>
        <v>0</v>
      </c>
      <c r="N57" s="201"/>
      <c r="O57" s="252">
        <f>O39-O41-O44-O55</f>
        <v>0</v>
      </c>
      <c r="P57" s="201"/>
      <c r="Q57" s="252">
        <f>Q39-Q41-Q44-Q55</f>
        <v>0</v>
      </c>
      <c r="R57" s="201"/>
      <c r="S57" s="201"/>
      <c r="T57" s="252" t="e">
        <f>T39-T41-T44-T55-T56-#REF!</f>
        <v>#REF!</v>
      </c>
      <c r="U57" s="201"/>
      <c r="V57" s="252" t="e">
        <f>V39-V41-V44-V55-V56-#REF!</f>
        <v>#REF!</v>
      </c>
      <c r="W57" s="201"/>
      <c r="X57" s="246" t="e">
        <f>X39-X41-X44-X55-X56-#REF!</f>
        <v>#REF!</v>
      </c>
      <c r="Y57" s="64"/>
      <c r="Z57" s="208" t="str">
        <f t="shared" si="4"/>
        <v/>
      </c>
      <c r="AB57" s="208" t="str">
        <f t="shared" si="5"/>
        <v/>
      </c>
    </row>
    <row r="58" spans="1:28" ht="21" thickBot="1">
      <c r="A58" s="223"/>
      <c r="B58" s="224"/>
      <c r="C58" s="225"/>
      <c r="D58" s="1"/>
      <c r="E58" s="226"/>
      <c r="F58" s="2"/>
      <c r="G58" s="226"/>
      <c r="H58" s="2"/>
      <c r="I58" s="226"/>
      <c r="J58" s="201"/>
      <c r="K58" s="226"/>
      <c r="L58" s="201"/>
      <c r="M58" s="226"/>
      <c r="N58" s="201"/>
      <c r="O58" s="226"/>
      <c r="P58" s="201"/>
      <c r="Q58" s="226"/>
      <c r="R58" s="201"/>
      <c r="S58" s="201"/>
      <c r="T58" s="226"/>
      <c r="U58" s="201"/>
      <c r="V58" s="226"/>
      <c r="W58" s="201"/>
      <c r="X58" s="226"/>
      <c r="Y58" s="1"/>
      <c r="Z58" s="227"/>
      <c r="AB58" s="227"/>
    </row>
    <row r="59" spans="1:28" ht="15.75" thickBot="1">
      <c r="A59" s="228" t="s">
        <v>71</v>
      </c>
      <c r="B59" s="1"/>
      <c r="C59" s="1"/>
      <c r="D59" s="1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1"/>
    </row>
    <row r="60" spans="1:28" ht="30.75" customHeight="1" thickTop="1" thickBot="1">
      <c r="A60" s="254"/>
      <c r="B60" s="255"/>
      <c r="C60" s="256" t="s">
        <v>158</v>
      </c>
      <c r="D60" s="257"/>
      <c r="E60" s="258">
        <f>E32-E10</f>
        <v>0</v>
      </c>
      <c r="F60" s="259"/>
      <c r="G60" s="258">
        <f>G32-G10</f>
        <v>0</v>
      </c>
      <c r="H60" s="259"/>
      <c r="I60" s="258">
        <f>I32-I10</f>
        <v>0</v>
      </c>
      <c r="J60" s="2"/>
      <c r="K60" s="258">
        <f>K32-K10</f>
        <v>0</v>
      </c>
      <c r="L60" s="2"/>
      <c r="M60" s="258">
        <f>M32-M10</f>
        <v>0</v>
      </c>
      <c r="N60" s="2"/>
      <c r="O60" s="258">
        <f>O32-O10</f>
        <v>0</v>
      </c>
      <c r="P60" s="2"/>
      <c r="Q60" s="258">
        <f>Q32-Q10</f>
        <v>0</v>
      </c>
      <c r="R60" s="2"/>
      <c r="S60" s="2"/>
      <c r="T60" s="258">
        <f>T32-T10</f>
        <v>0</v>
      </c>
      <c r="U60" s="2"/>
      <c r="V60" s="258">
        <f>V32-V10</f>
        <v>0</v>
      </c>
      <c r="W60" s="2"/>
      <c r="X60" s="258">
        <f>T60+V60</f>
        <v>0</v>
      </c>
      <c r="Y60" s="1"/>
    </row>
    <row r="61" spans="1:28" ht="15.75" thickBot="1">
      <c r="E61" s="52"/>
      <c r="F61" s="52"/>
      <c r="G61" s="52"/>
      <c r="H61" s="52"/>
    </row>
    <row r="62" spans="1:28" ht="27.75" thickTop="1" thickBot="1">
      <c r="A62" s="260" t="s">
        <v>159</v>
      </c>
      <c r="B62" s="261"/>
      <c r="C62" s="262"/>
      <c r="D62" s="257"/>
      <c r="E62" s="263">
        <f>E60+FREC!E64</f>
        <v>0</v>
      </c>
      <c r="F62" s="259"/>
      <c r="G62" s="263">
        <f>G60+FREC!G64</f>
        <v>0</v>
      </c>
      <c r="H62" s="2"/>
      <c r="I62" s="263">
        <f>I60+FREC!I64</f>
        <v>0</v>
      </c>
      <c r="J62" s="2"/>
      <c r="K62" s="263">
        <f>K60+FREC!K64</f>
        <v>0</v>
      </c>
      <c r="L62" s="2"/>
      <c r="M62" s="263">
        <f>M60+FREC!M64</f>
        <v>0</v>
      </c>
      <c r="N62" s="2"/>
      <c r="O62" s="263">
        <f>O60+FREC!O64</f>
        <v>0</v>
      </c>
      <c r="P62" s="2"/>
      <c r="Q62" s="263">
        <f>Q60+FREC!Q64</f>
        <v>0</v>
      </c>
      <c r="R62" s="2"/>
      <c r="S62" s="2"/>
      <c r="T62" s="231"/>
      <c r="U62" s="2"/>
      <c r="V62" s="263" t="e">
        <f>V60+#REF!</f>
        <v>#REF!</v>
      </c>
      <c r="W62" s="2"/>
      <c r="X62" s="231"/>
    </row>
    <row r="63" spans="1:28"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spans="1:28"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spans="9:22">
      <c r="I65" s="4"/>
      <c r="J65"/>
      <c r="K65"/>
      <c r="L65"/>
      <c r="M65"/>
      <c r="N65"/>
      <c r="O65"/>
      <c r="P65"/>
      <c r="Q65"/>
      <c r="R65"/>
      <c r="S65"/>
      <c r="T65"/>
      <c r="U65"/>
      <c r="V65"/>
    </row>
    <row r="66" spans="9:22">
      <c r="I66" s="4"/>
      <c r="J66"/>
      <c r="K66"/>
      <c r="L66"/>
      <c r="M66"/>
      <c r="N66"/>
      <c r="O66"/>
      <c r="P66"/>
      <c r="Q66"/>
      <c r="R66"/>
      <c r="S66"/>
      <c r="T66"/>
      <c r="U66"/>
      <c r="V66"/>
    </row>
    <row r="67" spans="9:22">
      <c r="I67" s="4"/>
      <c r="J67"/>
      <c r="K67"/>
      <c r="L67"/>
      <c r="M67"/>
      <c r="N67"/>
      <c r="O67"/>
      <c r="P67"/>
      <c r="Q67"/>
      <c r="R67"/>
      <c r="S67"/>
      <c r="T67"/>
      <c r="U67"/>
      <c r="V67"/>
    </row>
    <row r="68" spans="9:22"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spans="9:22"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spans="9:22"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spans="9:22"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spans="9:22"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spans="9:22"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spans="9:22"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spans="9:22"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spans="9:22"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spans="9:22"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spans="9:22"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spans="9:22"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spans="9:22"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spans="9:23"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spans="9:23"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spans="9:23"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spans="9:23"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spans="9:23"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  <row r="86" spans="9:23">
      <c r="I86"/>
      <c r="J86"/>
      <c r="K86"/>
      <c r="L86"/>
      <c r="M86"/>
      <c r="N86"/>
      <c r="O86"/>
      <c r="P86"/>
      <c r="Q86"/>
      <c r="R86"/>
      <c r="S86"/>
      <c r="T86"/>
      <c r="U86"/>
      <c r="V86"/>
    </row>
    <row r="87" spans="9:23">
      <c r="I87"/>
      <c r="J87"/>
      <c r="K87"/>
      <c r="L87"/>
      <c r="M87"/>
      <c r="N87"/>
      <c r="O87"/>
      <c r="P87"/>
      <c r="Q87"/>
      <c r="R87"/>
      <c r="S87"/>
      <c r="T87"/>
      <c r="U87"/>
      <c r="V87"/>
    </row>
    <row r="88" spans="9:23">
      <c r="I88"/>
      <c r="J88"/>
      <c r="K88"/>
      <c r="L88"/>
      <c r="M88"/>
      <c r="N88"/>
      <c r="O88"/>
      <c r="P88"/>
      <c r="Q88"/>
      <c r="R88"/>
      <c r="S88"/>
      <c r="T88"/>
      <c r="U88"/>
      <c r="V88"/>
    </row>
    <row r="89" spans="9:23">
      <c r="I89"/>
      <c r="J89"/>
      <c r="K89"/>
      <c r="L89"/>
      <c r="M89"/>
      <c r="N89"/>
      <c r="O89"/>
      <c r="P89"/>
      <c r="Q89"/>
      <c r="R89"/>
      <c r="S89"/>
      <c r="T89"/>
      <c r="U89"/>
      <c r="V89"/>
    </row>
    <row r="90" spans="9:23">
      <c r="I90"/>
      <c r="J90"/>
      <c r="K90"/>
      <c r="L90"/>
      <c r="M90"/>
      <c r="N90"/>
      <c r="O90"/>
      <c r="P90"/>
      <c r="Q90"/>
      <c r="R90"/>
      <c r="S90"/>
      <c r="T90"/>
      <c r="U90"/>
      <c r="V90"/>
    </row>
    <row r="91" spans="9:23"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spans="9:23"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spans="9:23">
      <c r="I93"/>
      <c r="J93"/>
      <c r="K93"/>
      <c r="L93"/>
      <c r="M93"/>
      <c r="N93"/>
      <c r="O93"/>
      <c r="P93"/>
      <c r="Q93"/>
      <c r="R93"/>
      <c r="S93"/>
      <c r="T93"/>
      <c r="U93"/>
      <c r="V93"/>
    </row>
    <row r="94" spans="9:23"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 s="4"/>
    </row>
    <row r="95" spans="9:23"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 s="4"/>
    </row>
    <row r="96" spans="9:23"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 s="4"/>
    </row>
    <row r="97" spans="9:22"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spans="9:22"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spans="9:22"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spans="9:22"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spans="9:22"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spans="9:22"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spans="9:22"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  <row r="104" spans="9:22"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</row>
    <row r="105" spans="9:22"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</row>
    <row r="106" spans="9:22"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9:22"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9:22"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9:22"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9:22"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9:22"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9:22"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9:22"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9:22"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9:22"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9:22"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9:22"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9:22"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9:22"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9:22"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9:22"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9:22"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9:22"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9:22"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9:22"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9:22"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9:22"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9:22"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9:22"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9:22"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9:22"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9:22"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9:22"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9:22"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9:22"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9:22"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9:22"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9:22"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9:22"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9:22"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9:22"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</sheetData>
  <printOptions horizontalCentered="1" verticalCentered="1"/>
  <pageMargins left="0.39370078740157483" right="0.39370078740157483" top="0.59055118110236227" bottom="0.59055118110236227" header="0.39370078740157483" footer="0.39370078740157483"/>
  <pageSetup paperSize="9" scale="36" orientation="landscape" horizontalDpi="2400" verticalDpi="2400" r:id="rId1"/>
  <headerFooter alignWithMargins="0">
    <oddHeader>&amp;C&amp;"Wide Latin,Gras"&amp;18Analyse financière retrospective</oddHeader>
    <oddFooter xml:space="preserve">&amp;CCFMEL Assistance financière&amp;R
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8</vt:i4>
      </vt:variant>
    </vt:vector>
  </HeadingPairs>
  <TitlesOfParts>
    <vt:vector size="11" baseType="lpstr">
      <vt:lpstr>FREC</vt:lpstr>
      <vt:lpstr>FDEP</vt:lpstr>
      <vt:lpstr>INV</vt:lpstr>
      <vt:lpstr>Année_Départ</vt:lpstr>
      <vt:lpstr>Dép_fonc</vt:lpstr>
      <vt:lpstr>FDEP!Impression_des_titres</vt:lpstr>
      <vt:lpstr>INVESTISSEMENT</vt:lpstr>
      <vt:lpstr>Rec_fonct</vt:lpstr>
      <vt:lpstr>FDEP!Zone_d_impression</vt:lpstr>
      <vt:lpstr>FREC!Zone_d_impression</vt:lpstr>
      <vt:lpstr>INV!Zone_d_impression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Sylvie CALIN</dc:creator>
  <cp:lastModifiedBy>Sylvie CALIN</cp:lastModifiedBy>
  <dcterms:created xsi:type="dcterms:W3CDTF">2025-02-27T16:36:00Z</dcterms:created>
  <dcterms:modified xsi:type="dcterms:W3CDTF">2025-03-28T13:40:33Z</dcterms:modified>
</cp:coreProperties>
</file>